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<sst xmlns="http://schemas.openxmlformats.org/spreadsheetml/2006/main" count="1821" uniqueCount="186">
  <si>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</si>
  <si>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</si>
  <si>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</si>
  <si>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</si>
  <si>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</si>
  <si>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</si>
  <si>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</si>
  <si>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</si>
  <si>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</si>
  <si>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</si>
  <si>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</si>
  <si>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</si>
  <si>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</si>
  <si>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</si>
  <si>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</si>
  <si>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</si>
  <si>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</si>
  <si>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</si>
  <si>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</si>
  <si>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</si>
  <si>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</si>
  <si>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</si>
  <si>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</si>
  <si>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</si>
  <si>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</si>
  <si>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</si>
  <si>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</si>
  <si>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</si>
  <si>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</si>
  <si>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</si>
  <si>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</si>
  <si>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</si>
  <si>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</si>
  <si>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</si>
  <si>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</si>
  <si>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</si>
  <si>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</si>
  <si>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</si>
  <si>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</si>
  <si>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</si>
  <si>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</si>
  <si>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</si>
  <si>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</si>
  <si>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</si>
  <si>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</si>
  <si>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</si>
  <si>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</si>
  <si>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</si>
  <si>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</si>
  <si>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</si>
  <si>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</si>
  <si>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</si>
  <si>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</si>
  <si>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</si>
  <si>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</si>
  <si>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</si>
  <si>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</si>
  <si>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</si>
  <si>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</si>
  <si>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</si>
  <si>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</si>
  <si>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</si>
  <si>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</si>
  <si>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</si>
  <si>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</si>
  <si>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</si>
  <si>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</si>
  <si>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</si>
  <si>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</si>
  <si>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</si>
  <si>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</si>
  <si>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</si>
  <si>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</si>
  <si>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</si>
  <si>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</si>
  <si>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</si>
  <si>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</si>
  <si>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</si>
  <si>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</si>
  <si>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</si>
  <si>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</si>
  <si>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</si>
  <si>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</si>
  <si>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</si>
  <si>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</si>
  <si>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</si>
  <si>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</si>
  <si>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</si>
  <si>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</si>
  <si>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</si>
  <si>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</si>
  <si>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</si>
  <si>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</si>
  <si>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</si>
  <si>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</si>
  <si>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</si>
  <si>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</si>
  <si>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</si>
  <si>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</si>
  <si>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</si>
  <si>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</si>
  <si>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</si>
  <si>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</si>
  <si>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</si>
  <si>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</si>
  <si>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</si>
  <si>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</si>
  <si>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</si>
  <si>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</si>
  <si>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</si>
  <si>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</si>
  <si>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</si>
  <si>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</si>
  <si>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</si>
  <si>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</si>
  <si>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</si>
  <si>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</si>
  <si>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</si>
  <si>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</si>
  <si>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</si>
  <si>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</si>
  <si>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</si>
  <si>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</si>
  <si>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</si>
  <si>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</si>
  <si>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</si>
  <si>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</si>
  <si>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</si>
  <si>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</si>
  <si>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</si>
  <si>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</si>
  <si>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</si>
  <si>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</si>
  <si>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</si>
  <si>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</si>
  <si>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</si>
  <si>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</si>
  <si>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</si>
  <si>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</si>
  <si>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</si>
  <si>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</si>
  <si>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</si>
  <si>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</si>
  <si>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</si>
  <si>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</si>
  <si>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</si>
  <si>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</si>
  <si>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</si>
  <si>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</si>
  <si>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</si>
  <si>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</si>
  <si>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</si>
  <si>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</si>
  <si>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</si>
  <si>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</si>
  <si>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</si>
  <si>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</si>
  <si>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</si>
  <si>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</si>
  <si>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</si>
  <si>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</si>
  <si>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</si>
  <si>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</si>
  <si>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</si>
  <si>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</si>
  <si>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</si>
  <si>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</si>
  <si>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</si>
  <si>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</si>
  <si>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</si>
  <si>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</si>
  <si>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</si>
  <si>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</si>
  <si>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</si>
  <si>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</si>
  <si>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</si>
  <si>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</si>
  <si>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</si>
  <si>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</si>
  <si>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</si>
  <si>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</si>
  <si>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07 November 2018</t>
  </si>
  <si>
    <t>This weeks report includes swap numbers 1278-1312</t>
  </si>
  <si>
    <t>Landings on Fisheries Administrations' System by Wednesday 07 November 2018</t>
  </si>
  <si>
    <t>Number of Weeks to end of year is 8</t>
  </si>
  <si>
    <t>110.030 added to total Re Guy's Windfall banking e-mail 1/11/18.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</si>
</sst>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43411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30.496599999999997</v>
      </c>
      <c r="D10" s="46">
        <v>41.714000000000006</v>
      </c>
      <c r="E10" s="41">
        <v>36.782460995652</v>
      </c>
      <c r="F10" s="40">
        <v>0</v>
      </c>
      <c r="G10" s="46">
        <v>3.3165</v>
      </c>
      <c r="H10" s="54" t="s">
        <v>73</v>
      </c>
      <c r="I10" s="40">
        <v>3.8804999999999996</v>
      </c>
      <c r="J10" s="46">
        <v>3.0784</v>
      </c>
      <c r="K10" s="54">
        <v>-20.670016750418757</v>
      </c>
      <c r="L10" s="98"/>
      <c r="M10" s="41">
        <v>34.3771</v>
      </c>
      <c r="N10" s="41">
        <v>48.0859</v>
      </c>
      <c r="O10" s="54">
        <v>39.87770928903254</v>
      </c>
      <c r="P10" s="104">
        <v>112.66700000000002</v>
      </c>
      <c r="Q10" s="105">
        <v>0.6301000000000059</v>
      </c>
      <c r="R10" s="54">
        <v>0.5592587004180513</v>
      </c>
      <c r="S10" s="40">
        <v>32.1281308411215</v>
      </c>
      <c r="T10" s="41">
        <v>42.67966662820524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2436.3309</v>
      </c>
      <c r="D11" s="46">
        <v>2424.9680000000003</v>
      </c>
      <c r="E11" s="41">
        <v>-0.46639395330082734</v>
      </c>
      <c r="F11" s="40">
        <v>2.9445</v>
      </c>
      <c r="G11" s="46">
        <v>329.28959999999995</v>
      </c>
      <c r="H11" s="54">
        <v>11083.209373408046</v>
      </c>
      <c r="I11" s="40">
        <v>63.5859</v>
      </c>
      <c r="J11" s="46">
        <v>71.4372</v>
      </c>
      <c r="K11" s="54">
        <v>12.347548749015115</v>
      </c>
      <c r="L11" s="98"/>
      <c r="M11" s="41">
        <v>2502.8613</v>
      </c>
      <c r="N11" s="41">
        <v>2592.9908000000005</v>
      </c>
      <c r="O11" s="54">
        <v>3.6010585165067064</v>
      </c>
      <c r="P11" s="104">
        <v>3140.948</v>
      </c>
      <c r="Q11" s="105">
        <v>37.83740000000034</v>
      </c>
      <c r="R11" s="54">
        <v>1.2046490422636842</v>
      </c>
      <c r="S11" s="40">
        <v>99.51734791252485</v>
      </c>
      <c r="T11" s="41">
        <v>82.55440077326975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65.5699</v>
      </c>
      <c r="D12" s="46">
        <v>87.703</v>
      </c>
      <c r="E12" s="41">
        <v>33.75496988709758</v>
      </c>
      <c r="F12" s="40">
        <v>0</v>
      </c>
      <c r="G12" s="46">
        <v>0</v>
      </c>
      <c r="H12" s="54" t="s">
        <v>73</v>
      </c>
      <c r="I12" s="40">
        <v>1.1829</v>
      </c>
      <c r="J12" s="46">
        <v>0.0547</v>
      </c>
      <c r="K12" s="54">
        <v>-95.37577140924846</v>
      </c>
      <c r="L12" s="98"/>
      <c r="M12" s="41">
        <v>66.75280000000001</v>
      </c>
      <c r="N12" s="41">
        <v>87.6327</v>
      </c>
      <c r="O12" s="54">
        <v>31.279436967438055</v>
      </c>
      <c r="P12" s="104">
        <v>368.754</v>
      </c>
      <c r="Q12" s="105">
        <v>0.10300000000000864</v>
      </c>
      <c r="R12" s="54">
        <v>0.02793190039972682</v>
      </c>
      <c r="S12" s="40">
        <v>25.189735849056603</v>
      </c>
      <c r="T12" s="41">
        <v>23.764542215135293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1953.2023000000004</v>
      </c>
      <c r="D13" s="46">
        <v>1623.646</v>
      </c>
      <c r="E13" s="41">
        <v>-16.872614782401207</v>
      </c>
      <c r="F13" s="40">
        <v>167.33950000000002</v>
      </c>
      <c r="G13" s="46">
        <v>319.0126</v>
      </c>
      <c r="H13" s="54">
        <v>90.63795457737115</v>
      </c>
      <c r="I13" s="40">
        <v>262.1594</v>
      </c>
      <c r="J13" s="46">
        <v>76.7904</v>
      </c>
      <c r="K13" s="54">
        <v>-70.70850787726856</v>
      </c>
      <c r="L13" s="98"/>
      <c r="M13" s="41">
        <v>2382.7012000000004</v>
      </c>
      <c r="N13" s="41">
        <v>2249.743</v>
      </c>
      <c r="O13" s="54">
        <v>-5.5801457606182625</v>
      </c>
      <c r="P13" s="104">
        <v>4774.358</v>
      </c>
      <c r="Q13" s="105">
        <v>15.462099999999737</v>
      </c>
      <c r="R13" s="54">
        <v>0.3238571552447415</v>
      </c>
      <c r="S13" s="40">
        <v>61.15762833675566</v>
      </c>
      <c r="T13" s="41">
        <v>47.12137213003298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62.766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62.5258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</v>
      </c>
      <c r="T14" s="41">
        <v>37.27564847769451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13.376</v>
      </c>
      <c r="E16" s="41">
        <v>68.42317329606266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13.376</v>
      </c>
      <c r="O16" s="54">
        <v>68.42317329606266</v>
      </c>
      <c r="P16" s="104">
        <v>167.964</v>
      </c>
      <c r="Q16" s="105">
        <v>0</v>
      </c>
      <c r="R16" s="54">
        <v>0</v>
      </c>
      <c r="S16" s="40">
        <v>3.676805555555555</v>
      </c>
      <c r="T16" s="41">
        <v>7.963611250029768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643.1931</v>
      </c>
      <c r="D17" s="46">
        <v>734.305</v>
      </c>
      <c r="E17" s="41">
        <v>14.165559300931555</v>
      </c>
      <c r="F17" s="40">
        <v>0.0718</v>
      </c>
      <c r="G17" s="46">
        <v>0.0054</v>
      </c>
      <c r="H17" s="54">
        <v>-92.47910863509749</v>
      </c>
      <c r="I17" s="40">
        <v>1.4307</v>
      </c>
      <c r="J17" s="46">
        <v>0.0407</v>
      </c>
      <c r="K17" s="54">
        <v>-97.15523869434543</v>
      </c>
      <c r="L17" s="79"/>
      <c r="M17" s="40">
        <v>644.6956</v>
      </c>
      <c r="N17" s="41">
        <v>733.7591</v>
      </c>
      <c r="O17" s="54">
        <v>13.814814309264708</v>
      </c>
      <c r="P17" s="104">
        <v>2233.993</v>
      </c>
      <c r="Q17" s="105">
        <v>0</v>
      </c>
      <c r="R17" s="54">
        <v>0</v>
      </c>
      <c r="S17" s="40">
        <v>65.85246169560777</v>
      </c>
      <c r="T17" s="41">
        <v>32.84518348983189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77.40709999999999</v>
      </c>
      <c r="D25" s="108">
        <v>111.442</v>
      </c>
      <c r="E25" s="109">
        <v>43.96870571304184</v>
      </c>
      <c r="F25" s="107">
        <v>0</v>
      </c>
      <c r="G25" s="108">
        <v>4.0636</v>
      </c>
      <c r="H25" s="49" t="s">
        <v>73</v>
      </c>
      <c r="I25" s="107">
        <v>16.405800000000003</v>
      </c>
      <c r="J25" s="108">
        <v>16.795099999999998</v>
      </c>
      <c r="K25" s="49">
        <v>2.3729412768654683</v>
      </c>
      <c r="L25" s="95"/>
      <c r="M25" s="107">
        <v>93.81289999999998</v>
      </c>
      <c r="N25" s="109">
        <v>132.30069999999998</v>
      </c>
      <c r="O25" s="49">
        <v>41.02612753683129</v>
      </c>
      <c r="P25" s="110">
        <v>783.797</v>
      </c>
      <c r="Q25" s="111">
        <v>0.20519999999999072</v>
      </c>
      <c r="R25" s="49">
        <v>0.02618024820202051</v>
      </c>
      <c r="S25" s="107">
        <v>9.572744897959181</v>
      </c>
      <c r="T25" s="109">
        <v>16.879459860142354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43390</v>
      </c>
      <c r="K6" s="145">
        <v>43397</v>
      </c>
      <c r="L6" s="145">
        <v>43404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</v>
      </c>
      <c r="G9" s="154">
        <v>16.791</v>
      </c>
      <c r="H9" s="156">
        <v>42.04779847721346</v>
      </c>
      <c r="I9" s="157">
        <v>23.14212517681366</v>
      </c>
      <c r="J9" s="154">
        <v>0.18299999999999983</v>
      </c>
      <c r="K9" s="154">
        <v>0.0909999999999993</v>
      </c>
      <c r="L9" s="154">
        <v>0.5090000000000003</v>
      </c>
      <c r="M9" s="154">
        <v>0.28500000000000014</v>
      </c>
      <c r="N9" s="154">
        <v>0.7136932026684439</v>
      </c>
      <c r="O9" s="154">
        <v>0.2669999999999999</v>
      </c>
      <c r="P9" s="140" t="s">
        <v>138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5.751653494900878</v>
      </c>
      <c r="D10" s="154">
        <v>0</v>
      </c>
      <c r="E10" s="154">
        <v>0</v>
      </c>
      <c r="F10" s="155">
        <v>5.751653494900878</v>
      </c>
      <c r="G10" s="154">
        <v>3.812</v>
      </c>
      <c r="H10" s="156">
        <v>66.27659338970132</v>
      </c>
      <c r="I10" s="157">
        <v>1.939653494900878</v>
      </c>
      <c r="J10" s="154">
        <v>0</v>
      </c>
      <c r="K10" s="154">
        <v>0</v>
      </c>
      <c r="L10" s="154">
        <v>0</v>
      </c>
      <c r="M10" s="154">
        <v>0.0019999999999997797</v>
      </c>
      <c r="N10" s="154">
        <v>0.03477260933352257</v>
      </c>
      <c r="O10" s="154">
        <v>0.0004999999999999449</v>
      </c>
      <c r="P10" s="140" t="s">
        <v>138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8.150164366455876</v>
      </c>
      <c r="D11" s="154">
        <v>0</v>
      </c>
      <c r="E11" s="154">
        <v>-0.09999999999999964</v>
      </c>
      <c r="F11" s="155">
        <v>8.050164366455876</v>
      </c>
      <c r="G11" s="154">
        <v>3.076</v>
      </c>
      <c r="H11" s="156">
        <v>38.21039993689252</v>
      </c>
      <c r="I11" s="157">
        <v>4.9741643664558755</v>
      </c>
      <c r="J11" s="154">
        <v>0.351</v>
      </c>
      <c r="K11" s="154">
        <v>0.05699999999999994</v>
      </c>
      <c r="L11" s="154">
        <v>0.3250000000000002</v>
      </c>
      <c r="M11" s="154">
        <v>0</v>
      </c>
      <c r="N11" s="154">
        <v>0</v>
      </c>
      <c r="O11" s="154">
        <v>0.18325000000000002</v>
      </c>
      <c r="P11" s="140">
        <v>25.144143882433152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16</v>
      </c>
      <c r="H12" s="156">
        <v>69.27731813143679</v>
      </c>
      <c r="I12" s="157">
        <v>7.095582264954178</v>
      </c>
      <c r="J12" s="154">
        <v>0.6560000000000006</v>
      </c>
      <c r="K12" s="154">
        <v>0.5069999999999997</v>
      </c>
      <c r="L12" s="154">
        <v>1.3760000000000012</v>
      </c>
      <c r="M12" s="154">
        <v>0.27399999999999913</v>
      </c>
      <c r="N12" s="154">
        <v>1.1863740730008514</v>
      </c>
      <c r="O12" s="154">
        <v>0.7032500000000002</v>
      </c>
      <c r="P12" s="140">
        <v>8.089701052192217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0</v>
      </c>
      <c r="H14" s="156">
        <v>0</v>
      </c>
      <c r="I14" s="157">
        <v>0.10070137646806546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1.384</v>
      </c>
      <c r="H15" s="156">
        <v>100.9335547185887</v>
      </c>
      <c r="I15" s="157">
        <v>-0.012800893955722481</v>
      </c>
      <c r="J15" s="154">
        <v>0</v>
      </c>
      <c r="K15" s="154">
        <v>0.04599999999999982</v>
      </c>
      <c r="L15" s="154">
        <v>0</v>
      </c>
      <c r="M15" s="154">
        <v>0</v>
      </c>
      <c r="N15" s="154">
        <v>0</v>
      </c>
      <c r="O15" s="154">
        <v>0.011499999999999955</v>
      </c>
      <c r="P15" s="140">
        <v>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0.023</v>
      </c>
      <c r="H16" s="156">
        <v>1.045212142020033</v>
      </c>
      <c r="I16" s="157">
        <v>2.1775102194420515</v>
      </c>
      <c r="J16" s="154">
        <v>0</v>
      </c>
      <c r="K16" s="154">
        <v>0</v>
      </c>
      <c r="L16" s="154">
        <v>0</v>
      </c>
      <c r="M16" s="154">
        <v>0.023</v>
      </c>
      <c r="N16" s="154">
        <v>1.045212142020033</v>
      </c>
      <c r="O16" s="154">
        <v>0.00575</v>
      </c>
      <c r="P16" s="140" t="s">
        <v>138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9.75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0.222</v>
      </c>
      <c r="H18" s="156">
        <v>17.941571084109352</v>
      </c>
      <c r="I18" s="157">
        <v>1.0153498338538642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59" t="s">
        <v>84</v>
      </c>
      <c r="C19" s="153">
        <v>81.94028583893287</v>
      </c>
      <c r="D19" s="154">
        <v>0</v>
      </c>
      <c r="E19" s="154">
        <v>-0.10000000000002274</v>
      </c>
      <c r="F19" s="155">
        <v>81.84028583893284</v>
      </c>
      <c r="G19" s="154">
        <v>41.30800000000001</v>
      </c>
      <c r="H19" s="156">
        <v>50.47391950865973</v>
      </c>
      <c r="I19" s="157">
        <v>40.532285838932836</v>
      </c>
      <c r="J19" s="154">
        <v>1.1900000000000004</v>
      </c>
      <c r="K19" s="154">
        <v>0.7009999999999987</v>
      </c>
      <c r="L19" s="154">
        <v>2.2100000000000017</v>
      </c>
      <c r="M19" s="154">
        <v>0.5839999999999991</v>
      </c>
      <c r="N19" s="154">
        <v>0.7135849954744172</v>
      </c>
      <c r="O19" s="160">
        <v>1.1712499999999997</v>
      </c>
      <c r="P19" s="140">
        <v>32.60600711968653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0.39122045102196207</v>
      </c>
      <c r="D21" s="154">
        <v>0</v>
      </c>
      <c r="E21" s="154">
        <v>0.5999999999999999</v>
      </c>
      <c r="F21" s="155">
        <v>0.991220451021962</v>
      </c>
      <c r="G21" s="154">
        <v>0.243</v>
      </c>
      <c r="H21" s="156">
        <v>24.515232686075397</v>
      </c>
      <c r="I21" s="157">
        <v>0.748220451021962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9.75">
      <c r="B22" s="152" t="s">
        <v>86</v>
      </c>
      <c r="C22" s="153">
        <v>17.930822907382076</v>
      </c>
      <c r="D22" s="154">
        <v>-4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6.815157301254439</v>
      </c>
      <c r="D23" s="154">
        <v>0</v>
      </c>
      <c r="E23" s="154">
        <v>0</v>
      </c>
      <c r="F23" s="155">
        <v>6.815157301254439</v>
      </c>
      <c r="G23" s="154">
        <v>3.1547</v>
      </c>
      <c r="H23" s="156">
        <v>46.289467147285464</v>
      </c>
      <c r="I23" s="157">
        <v>3.6604573012544392</v>
      </c>
      <c r="J23" s="154">
        <v>0</v>
      </c>
      <c r="K23" s="154">
        <v>0</v>
      </c>
      <c r="L23" s="154">
        <v>0.05580000000000007</v>
      </c>
      <c r="M23" s="154">
        <v>0.043099999999999916</v>
      </c>
      <c r="N23" s="154">
        <v>0.6324138694798236</v>
      </c>
      <c r="O23" s="154">
        <v>0.024724999999999997</v>
      </c>
      <c r="P23" s="140" t="s">
        <v>138</v>
      </c>
      <c r="Q23" s="124"/>
      <c r="R23" s="124"/>
      <c r="S23" s="124"/>
      <c r="T23" s="124"/>
    </row>
    <row r="24" spans="2:20" ht="9.75">
      <c r="B24" s="152" t="s">
        <v>89</v>
      </c>
      <c r="C24" s="153">
        <v>0.5344081064737713</v>
      </c>
      <c r="D24" s="154">
        <v>0</v>
      </c>
      <c r="E24" s="154">
        <v>-0.30000000000000004</v>
      </c>
      <c r="F24" s="155">
        <v>0.2344081064737713</v>
      </c>
      <c r="G24" s="154">
        <v>0.007</v>
      </c>
      <c r="H24" s="156">
        <v>2.98624484677677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3.999999999999999</v>
      </c>
      <c r="E25" s="154">
        <v>3.7999999999999994</v>
      </c>
      <c r="F25" s="155">
        <v>5.218737134181561</v>
      </c>
      <c r="G25" s="154">
        <v>3.1422</v>
      </c>
      <c r="H25" s="156">
        <v>60.20996879531051</v>
      </c>
      <c r="I25" s="157">
        <v>2.076537134181561</v>
      </c>
      <c r="J25" s="154">
        <v>0</v>
      </c>
      <c r="K25" s="154">
        <v>0.10939999999999994</v>
      </c>
      <c r="L25" s="154">
        <v>0</v>
      </c>
      <c r="M25" s="154">
        <v>0</v>
      </c>
      <c r="N25" s="154">
        <v>0</v>
      </c>
      <c r="O25" s="154">
        <v>0.027349999999999985</v>
      </c>
      <c r="P25" s="140" t="s">
        <v>139</v>
      </c>
      <c r="Q25" s="124"/>
      <c r="R25" s="124"/>
      <c r="S25" s="124"/>
      <c r="T25" s="124"/>
    </row>
    <row r="26" spans="2:20" ht="9.75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0.228</v>
      </c>
      <c r="H26" s="156">
        <v>10.229663740828776</v>
      </c>
      <c r="I26" s="157">
        <v>2.0008122637893093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138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48.105900000000005</v>
      </c>
      <c r="H33" s="156">
        <v>42.84947594257796</v>
      </c>
      <c r="I33" s="157">
        <v>64.16128400119084</v>
      </c>
      <c r="J33" s="154">
        <v>1.1899999999999977</v>
      </c>
      <c r="K33" s="154">
        <v>0.8104000000000013</v>
      </c>
      <c r="L33" s="154">
        <v>2.2657999999999987</v>
      </c>
      <c r="M33" s="154">
        <v>0.6271000000000058</v>
      </c>
      <c r="N33" s="154">
        <v>0.5585781861183531</v>
      </c>
      <c r="O33" s="154">
        <v>1.2233250000000009</v>
      </c>
      <c r="P33" s="140" t="s">
        <v>138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0.3638117630167226</v>
      </c>
      <c r="D37" s="154">
        <v>0</v>
      </c>
      <c r="E37" s="154">
        <v>0</v>
      </c>
      <c r="F37" s="155">
        <v>0.3638117630167226</v>
      </c>
      <c r="G37" s="155">
        <v>0.003</v>
      </c>
      <c r="H37" s="156">
        <v>0.8246022545076711</v>
      </c>
      <c r="I37" s="157">
        <v>0.3608117630167226</v>
      </c>
      <c r="J37" s="154">
        <v>0</v>
      </c>
      <c r="K37" s="154">
        <v>0</v>
      </c>
      <c r="L37" s="154">
        <v>0</v>
      </c>
      <c r="M37" s="154">
        <v>0.003</v>
      </c>
      <c r="N37" s="154">
        <v>0.8246022545076712</v>
      </c>
      <c r="O37" s="154">
        <v>0.00075</v>
      </c>
      <c r="P37" s="140" t="s">
        <v>138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48.108900000000006</v>
      </c>
      <c r="H40" s="169">
        <v>42.7000807689918</v>
      </c>
      <c r="I40" s="168">
        <v>64.55810000000001</v>
      </c>
      <c r="J40" s="167">
        <v>1.1899999999999977</v>
      </c>
      <c r="K40" s="167">
        <v>0.8104000000000013</v>
      </c>
      <c r="L40" s="167">
        <v>2.2657999999999987</v>
      </c>
      <c r="M40" s="167">
        <v>0.6301000000000059</v>
      </c>
      <c r="N40" s="167">
        <v>0.5592587004180513</v>
      </c>
      <c r="O40" s="167">
        <v>1.224075000000001</v>
      </c>
      <c r="P40" s="147" t="s">
        <v>138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43390</v>
      </c>
      <c r="K45" s="145">
        <v>43397</v>
      </c>
      <c r="L45" s="145">
        <v>43404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1110.9914166418716</v>
      </c>
      <c r="D48" s="154">
        <v>0</v>
      </c>
      <c r="E48" s="154">
        <v>-170.5</v>
      </c>
      <c r="F48" s="155">
        <v>940.4914166418716</v>
      </c>
      <c r="G48" s="154">
        <v>814.8496</v>
      </c>
      <c r="H48" s="156">
        <v>86.64083324752824</v>
      </c>
      <c r="I48" s="157">
        <v>125.64181664187163</v>
      </c>
      <c r="J48" s="154">
        <v>11.444000000000074</v>
      </c>
      <c r="K48" s="154">
        <v>5.625599999999963</v>
      </c>
      <c r="L48" s="154">
        <v>10.835100000000011</v>
      </c>
      <c r="M48" s="154">
        <v>9.658000000000015</v>
      </c>
      <c r="N48" s="154">
        <v>1.026909956763345</v>
      </c>
      <c r="O48" s="154">
        <v>9.390675000000016</v>
      </c>
      <c r="P48" s="140">
        <v>11.379423379242857</v>
      </c>
      <c r="Q48" s="124"/>
      <c r="R48" s="124"/>
      <c r="S48" s="124"/>
      <c r="T48" s="124"/>
    </row>
    <row r="49" spans="2:20" ht="9.75">
      <c r="B49" s="152" t="s">
        <v>75</v>
      </c>
      <c r="C49" s="153">
        <v>181.31468522870102</v>
      </c>
      <c r="D49" s="154">
        <v>0</v>
      </c>
      <c r="E49" s="154">
        <v>5.099999999999994</v>
      </c>
      <c r="F49" s="155">
        <v>186.41468522870102</v>
      </c>
      <c r="G49" s="154">
        <v>149.75340000000003</v>
      </c>
      <c r="H49" s="156">
        <v>80.33347792116085</v>
      </c>
      <c r="I49" s="157">
        <v>36.66128522870099</v>
      </c>
      <c r="J49" s="154">
        <v>0.23999999999998067</v>
      </c>
      <c r="K49" s="154">
        <v>1.2230000000000132</v>
      </c>
      <c r="L49" s="154">
        <v>3.1049999999999898</v>
      </c>
      <c r="M49" s="154">
        <v>0.4440000000000168</v>
      </c>
      <c r="N49" s="154">
        <v>0.23817866036428395</v>
      </c>
      <c r="O49" s="154">
        <v>1.2530000000000001</v>
      </c>
      <c r="P49" s="140">
        <v>27.25880704605027</v>
      </c>
      <c r="Q49" s="124"/>
      <c r="R49" s="124"/>
      <c r="S49" s="124"/>
      <c r="T49" s="124"/>
    </row>
    <row r="50" spans="2:20" ht="9.75">
      <c r="B50" s="152" t="s">
        <v>76</v>
      </c>
      <c r="C50" s="153">
        <v>252.45188537954164</v>
      </c>
      <c r="D50" s="154">
        <v>2</v>
      </c>
      <c r="E50" s="154">
        <v>185.7</v>
      </c>
      <c r="F50" s="155">
        <v>438.1518853795416</v>
      </c>
      <c r="G50" s="154">
        <v>372.593</v>
      </c>
      <c r="H50" s="156">
        <v>85.03740653249676</v>
      </c>
      <c r="I50" s="157">
        <v>65.55888537954161</v>
      </c>
      <c r="J50" s="154">
        <v>9.069000000000017</v>
      </c>
      <c r="K50" s="154">
        <v>6.963999999999999</v>
      </c>
      <c r="L50" s="154">
        <v>13.081999999999994</v>
      </c>
      <c r="M50" s="154">
        <v>2.8910000000000196</v>
      </c>
      <c r="N50" s="154">
        <v>0.6598168572287986</v>
      </c>
      <c r="O50" s="154">
        <v>8.001500000000007</v>
      </c>
      <c r="P50" s="140">
        <v>6.193324424113172</v>
      </c>
      <c r="Q50" s="124"/>
      <c r="R50" s="124"/>
      <c r="S50" s="124"/>
      <c r="T50" s="124"/>
    </row>
    <row r="51" spans="2:20" ht="9.75">
      <c r="B51" s="152" t="s">
        <v>77</v>
      </c>
      <c r="C51" s="153">
        <v>703.3517896036649</v>
      </c>
      <c r="D51" s="154">
        <v>0</v>
      </c>
      <c r="E51" s="154">
        <v>183.70000000000005</v>
      </c>
      <c r="F51" s="155">
        <v>887.0517896036649</v>
      </c>
      <c r="G51" s="154">
        <v>653.925</v>
      </c>
      <c r="H51" s="156">
        <v>73.7189200973456</v>
      </c>
      <c r="I51" s="157">
        <v>233.12678960366497</v>
      </c>
      <c r="J51" s="154">
        <v>12.275000000000091</v>
      </c>
      <c r="K51" s="154">
        <v>7.98599999999999</v>
      </c>
      <c r="L51" s="154">
        <v>13.475000000000023</v>
      </c>
      <c r="M51" s="154">
        <v>8.104999999999905</v>
      </c>
      <c r="N51" s="154">
        <v>0.9137008791359545</v>
      </c>
      <c r="O51" s="154">
        <v>10.460250000000002</v>
      </c>
      <c r="P51" s="140">
        <v>20.2869233148027</v>
      </c>
      <c r="Q51" s="124"/>
      <c r="R51" s="124"/>
      <c r="S51" s="124"/>
      <c r="T51" s="124"/>
    </row>
    <row r="52" spans="2:20" ht="9.75">
      <c r="B52" s="152" t="s">
        <v>78</v>
      </c>
      <c r="C52" s="153">
        <v>0.9442556897159227</v>
      </c>
      <c r="D52" s="154">
        <v>0</v>
      </c>
      <c r="E52" s="154">
        <v>5.4</v>
      </c>
      <c r="F52" s="155">
        <v>6.344255689715923</v>
      </c>
      <c r="G52" s="154">
        <v>16.1707</v>
      </c>
      <c r="H52" s="156">
        <v>254.88726796135916</v>
      </c>
      <c r="I52" s="157">
        <v>-9.826444310284078</v>
      </c>
      <c r="J52" s="154">
        <v>0.012400000000001299</v>
      </c>
      <c r="K52" s="154">
        <v>0.10130000000000372</v>
      </c>
      <c r="L52" s="154">
        <v>0.10190000000000055</v>
      </c>
      <c r="M52" s="154">
        <v>0.022999999999996135</v>
      </c>
      <c r="N52" s="154">
        <v>0.36253267719457266</v>
      </c>
      <c r="O52" s="154">
        <v>0.059650000000000425</v>
      </c>
      <c r="P52" s="140">
        <v>0</v>
      </c>
      <c r="Q52" s="124"/>
      <c r="R52" s="124"/>
      <c r="S52" s="124"/>
      <c r="T52" s="124"/>
    </row>
    <row r="53" spans="2:20" ht="9.75">
      <c r="B53" s="152" t="s">
        <v>79</v>
      </c>
      <c r="C53" s="153">
        <v>12.530964511177128</v>
      </c>
      <c r="D53" s="154">
        <v>0</v>
      </c>
      <c r="E53" s="154">
        <v>-8.3</v>
      </c>
      <c r="F53" s="155">
        <v>4.2309645111771275</v>
      </c>
      <c r="G53" s="154">
        <v>2.3087999999999997</v>
      </c>
      <c r="H53" s="156">
        <v>54.569117606653045</v>
      </c>
      <c r="I53" s="157">
        <v>1.9221645111771277</v>
      </c>
      <c r="J53" s="154">
        <v>0.01100000000000012</v>
      </c>
      <c r="K53" s="154">
        <v>0.04599999999999982</v>
      </c>
      <c r="L53" s="154">
        <v>0</v>
      </c>
      <c r="M53" s="154">
        <v>0</v>
      </c>
      <c r="N53" s="154">
        <v>0</v>
      </c>
      <c r="O53" s="154">
        <v>0.014249999999999985</v>
      </c>
      <c r="P53" s="140" t="s">
        <v>138</v>
      </c>
      <c r="Q53" s="124"/>
      <c r="R53" s="124"/>
      <c r="S53" s="124"/>
      <c r="T53" s="124"/>
    </row>
    <row r="54" spans="2:20" ht="9.75">
      <c r="B54" s="152" t="s">
        <v>80</v>
      </c>
      <c r="C54" s="153">
        <v>23.537139931987447</v>
      </c>
      <c r="D54" s="154">
        <v>0</v>
      </c>
      <c r="E54" s="154">
        <v>4.199999999999999</v>
      </c>
      <c r="F54" s="155">
        <v>27.737139931987446</v>
      </c>
      <c r="G54" s="154">
        <v>15.86</v>
      </c>
      <c r="H54" s="156">
        <v>57.17965168322812</v>
      </c>
      <c r="I54" s="157">
        <v>11.877139931987447</v>
      </c>
      <c r="J54" s="154">
        <v>0.3670000000000009</v>
      </c>
      <c r="K54" s="154">
        <v>1.163999999999998</v>
      </c>
      <c r="L54" s="154">
        <v>0.9310000000000009</v>
      </c>
      <c r="M54" s="154">
        <v>0.3689999999999998</v>
      </c>
      <c r="N54" s="154">
        <v>1.3303462466022173</v>
      </c>
      <c r="O54" s="154">
        <v>0.7077499999999999</v>
      </c>
      <c r="P54" s="140">
        <v>14.781547060384952</v>
      </c>
      <c r="Q54" s="124"/>
      <c r="R54" s="124"/>
      <c r="S54" s="124"/>
      <c r="T54" s="124"/>
    </row>
    <row r="55" spans="2:20" ht="9.75">
      <c r="B55" s="152" t="s">
        <v>81</v>
      </c>
      <c r="C55" s="153">
        <v>88.61269895493793</v>
      </c>
      <c r="D55" s="154">
        <v>0</v>
      </c>
      <c r="E55" s="154">
        <v>-44.2</v>
      </c>
      <c r="F55" s="155">
        <v>44.41269895493792</v>
      </c>
      <c r="G55" s="154">
        <v>53.21929999999999</v>
      </c>
      <c r="H55" s="156">
        <v>119.82901569210517</v>
      </c>
      <c r="I55" s="157">
        <v>-8.806601045062067</v>
      </c>
      <c r="J55" s="154">
        <v>1.585000000000008</v>
      </c>
      <c r="K55" s="154">
        <v>1.1019999999999754</v>
      </c>
      <c r="L55" s="154">
        <v>0</v>
      </c>
      <c r="M55" s="154">
        <v>1.3850000000000193</v>
      </c>
      <c r="N55" s="154">
        <v>3.118477445843294</v>
      </c>
      <c r="O55" s="154">
        <v>1.0180000000000007</v>
      </c>
      <c r="P55" s="140">
        <v>0</v>
      </c>
      <c r="Q55" s="124"/>
      <c r="R55" s="124"/>
      <c r="S55" s="124"/>
      <c r="T55" s="124"/>
    </row>
    <row r="56" spans="2:20" ht="9.7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12.823</v>
      </c>
      <c r="H57" s="156">
        <v>72.33068296798307</v>
      </c>
      <c r="I57" s="157">
        <v>4.905299352124267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2439.266639583574</v>
      </c>
      <c r="D58" s="154">
        <v>2</v>
      </c>
      <c r="E58" s="154">
        <v>113.30000000000018</v>
      </c>
      <c r="F58" s="155">
        <v>2552.566639583574</v>
      </c>
      <c r="G58" s="154">
        <v>2091.5027999999998</v>
      </c>
      <c r="H58" s="156">
        <v>81.93724573401177</v>
      </c>
      <c r="I58" s="157">
        <v>461.06383958357446</v>
      </c>
      <c r="J58" s="154">
        <v>35.00340000000017</v>
      </c>
      <c r="K58" s="154">
        <v>24.21189999999994</v>
      </c>
      <c r="L58" s="154">
        <v>41.530000000000015</v>
      </c>
      <c r="M58" s="154">
        <v>22.87499999999997</v>
      </c>
      <c r="N58" s="154">
        <v>0.8961568189942262</v>
      </c>
      <c r="O58" s="160">
        <v>30.90507500000003</v>
      </c>
      <c r="P58" s="140">
        <v>12.91870961593117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39.89588322404316</v>
      </c>
      <c r="D60" s="154">
        <v>0</v>
      </c>
      <c r="E60" s="154">
        <v>28.5</v>
      </c>
      <c r="F60" s="155">
        <v>68.39588322404316</v>
      </c>
      <c r="G60" s="154">
        <v>34.4332</v>
      </c>
      <c r="H60" s="156">
        <v>50.34396571385413</v>
      </c>
      <c r="I60" s="157">
        <v>33.96268322404316</v>
      </c>
      <c r="J60" s="154">
        <v>0.1723999999999961</v>
      </c>
      <c r="K60" s="154">
        <v>0.9569000000000045</v>
      </c>
      <c r="L60" s="154">
        <v>0.3768999999999991</v>
      </c>
      <c r="M60" s="154">
        <v>0.36370000000000147</v>
      </c>
      <c r="N60" s="154">
        <v>0.5317571509510828</v>
      </c>
      <c r="O60" s="154">
        <v>0.4674750000000003</v>
      </c>
      <c r="P60" s="140" t="s">
        <v>138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150.81941066535526</v>
      </c>
      <c r="D61" s="154">
        <v>3</v>
      </c>
      <c r="E61" s="154">
        <v>3.5999999999999943</v>
      </c>
      <c r="F61" s="155">
        <v>154.41941066535526</v>
      </c>
      <c r="G61" s="154">
        <v>130.6205</v>
      </c>
      <c r="H61" s="156">
        <v>84.588135285058</v>
      </c>
      <c r="I61" s="157">
        <v>23.798910665355265</v>
      </c>
      <c r="J61" s="154">
        <v>0.906800000000004</v>
      </c>
      <c r="K61" s="154">
        <v>0.2580999999999847</v>
      </c>
      <c r="L61" s="154">
        <v>5.096499999999992</v>
      </c>
      <c r="M61" s="154">
        <v>1.2027999999999963</v>
      </c>
      <c r="N61" s="154">
        <v>0.7789176210538733</v>
      </c>
      <c r="O61" s="154">
        <v>1.8660499999999942</v>
      </c>
      <c r="P61" s="140">
        <v>10.75362968053125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54.64799933638609</v>
      </c>
      <c r="D63" s="154">
        <v>0</v>
      </c>
      <c r="E63" s="154">
        <v>38</v>
      </c>
      <c r="F63" s="155">
        <v>92.64799933638609</v>
      </c>
      <c r="G63" s="154">
        <v>69.932</v>
      </c>
      <c r="H63" s="156">
        <v>75.48139247571994</v>
      </c>
      <c r="I63" s="157">
        <v>22.71599933638609</v>
      </c>
      <c r="J63" s="154">
        <v>0</v>
      </c>
      <c r="K63" s="154">
        <v>0</v>
      </c>
      <c r="L63" s="154">
        <v>5.033299999999997</v>
      </c>
      <c r="M63" s="154">
        <v>7.038200000000003</v>
      </c>
      <c r="N63" s="154">
        <v>7.596710183072304</v>
      </c>
      <c r="O63" s="154">
        <v>3.017875</v>
      </c>
      <c r="P63" s="140">
        <v>5.527150507024343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32.939295647048006</v>
      </c>
      <c r="D64" s="154">
        <v>-5.000000000000007</v>
      </c>
      <c r="E64" s="154">
        <v>24</v>
      </c>
      <c r="F64" s="155">
        <v>56.939295647048006</v>
      </c>
      <c r="G64" s="154">
        <v>35.2442</v>
      </c>
      <c r="H64" s="156">
        <v>61.89785033251851</v>
      </c>
      <c r="I64" s="157">
        <v>21.695095647048007</v>
      </c>
      <c r="J64" s="154">
        <v>0.30700000000000216</v>
      </c>
      <c r="K64" s="154">
        <v>0.5049999999999955</v>
      </c>
      <c r="L64" s="154">
        <v>1.544400000000003</v>
      </c>
      <c r="M64" s="154">
        <v>1.7432999999999979</v>
      </c>
      <c r="N64" s="154">
        <v>3.0616817088961983</v>
      </c>
      <c r="O64" s="154">
        <v>1.0249249999999996</v>
      </c>
      <c r="P64" s="140">
        <v>19.167495813886884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176.44430100219157</v>
      </c>
      <c r="D65" s="154">
        <v>0</v>
      </c>
      <c r="E65" s="154">
        <v>-45.5</v>
      </c>
      <c r="F65" s="155">
        <v>130.94430100219157</v>
      </c>
      <c r="G65" s="154">
        <v>211.0165</v>
      </c>
      <c r="H65" s="156">
        <v>161.14981590261672</v>
      </c>
      <c r="I65" s="157">
        <v>-80.07219899780844</v>
      </c>
      <c r="J65" s="154">
        <v>1.8780999999999608</v>
      </c>
      <c r="K65" s="154">
        <v>3.511599999999987</v>
      </c>
      <c r="L65" s="154">
        <v>2.7101000000000397</v>
      </c>
      <c r="M65" s="154">
        <v>1.6744999999999948</v>
      </c>
      <c r="N65" s="154">
        <v>1.2787879939669686</v>
      </c>
      <c r="O65" s="154">
        <v>2.4435749999999956</v>
      </c>
      <c r="P65" s="140">
        <v>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87.61170397542601</v>
      </c>
      <c r="D66" s="154">
        <v>0</v>
      </c>
      <c r="E66" s="154">
        <v>-71.39999999999998</v>
      </c>
      <c r="F66" s="155">
        <v>16.211703975426033</v>
      </c>
      <c r="G66" s="154">
        <v>-20.158999999999992</v>
      </c>
      <c r="H66" s="156">
        <v>-124.34843388799435</v>
      </c>
      <c r="I66" s="157">
        <v>36.370703975426025</v>
      </c>
      <c r="J66" s="154">
        <v>0</v>
      </c>
      <c r="K66" s="154">
        <v>1.3410000000000082</v>
      </c>
      <c r="L66" s="154">
        <v>4.6884000000000015</v>
      </c>
      <c r="M66" s="154">
        <v>0</v>
      </c>
      <c r="N66" s="154">
        <v>0</v>
      </c>
      <c r="O66" s="154">
        <v>1.5073500000000024</v>
      </c>
      <c r="P66" s="140">
        <v>22.128904352291084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5.092806288585397</v>
      </c>
      <c r="D68" s="154">
        <v>0</v>
      </c>
      <c r="E68" s="154">
        <v>0</v>
      </c>
      <c r="F68" s="155">
        <v>5.092806288585397</v>
      </c>
      <c r="G68" s="154">
        <v>0.2824</v>
      </c>
      <c r="H68" s="156">
        <v>5.545076407735131</v>
      </c>
      <c r="I68" s="157">
        <v>4.810406288585397</v>
      </c>
      <c r="J68" s="154">
        <v>0.010000000000000009</v>
      </c>
      <c r="K68" s="154">
        <v>0.017799999999999983</v>
      </c>
      <c r="L68" s="154">
        <v>0</v>
      </c>
      <c r="M68" s="154">
        <v>0.02939999999999998</v>
      </c>
      <c r="N68" s="154">
        <v>0.5772848668109517</v>
      </c>
      <c r="O68" s="154">
        <v>0.014299999999999993</v>
      </c>
      <c r="P68" s="140" t="s">
        <v>138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2.6678127190657523</v>
      </c>
      <c r="D69" s="154">
        <v>0</v>
      </c>
      <c r="E69" s="154">
        <v>-1.7</v>
      </c>
      <c r="F69" s="155">
        <v>0.9678127190657524</v>
      </c>
      <c r="G69" s="154">
        <v>0.2852</v>
      </c>
      <c r="H69" s="156">
        <v>29.468511250328355</v>
      </c>
      <c r="I69" s="157">
        <v>0.6826127190657524</v>
      </c>
      <c r="J69" s="154">
        <v>0.0021999999999999797</v>
      </c>
      <c r="K69" s="154">
        <v>0</v>
      </c>
      <c r="L69" s="154">
        <v>0.008700000000000041</v>
      </c>
      <c r="M69" s="154">
        <v>0.010199999999999987</v>
      </c>
      <c r="N69" s="154">
        <v>1.0539229128799046</v>
      </c>
      <c r="O69" s="154">
        <v>0.005275000000000002</v>
      </c>
      <c r="P69" s="140" t="s">
        <v>138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49.1900944844833</v>
      </c>
      <c r="D70" s="154">
        <v>0</v>
      </c>
      <c r="E70" s="154">
        <v>0</v>
      </c>
      <c r="F70" s="155">
        <v>49.1900944844833</v>
      </c>
      <c r="G70" s="154">
        <v>34.949</v>
      </c>
      <c r="H70" s="156">
        <v>71.04885722678259</v>
      </c>
      <c r="I70" s="157">
        <v>14.241094484483305</v>
      </c>
      <c r="J70" s="154">
        <v>0</v>
      </c>
      <c r="K70" s="154">
        <v>1.8210000000000015</v>
      </c>
      <c r="L70" s="154">
        <v>2.533999999999999</v>
      </c>
      <c r="M70" s="154">
        <v>2.567999999999998</v>
      </c>
      <c r="N70" s="154">
        <v>5.220563259560432</v>
      </c>
      <c r="O70" s="154">
        <v>1.7307499999999996</v>
      </c>
      <c r="P70" s="140">
        <v>6.228279349694242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</v>
      </c>
      <c r="H72" s="156">
        <v>207.80664972265234</v>
      </c>
      <c r="I72" s="157">
        <v>-0.11205722420900252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3041.080381796696</v>
      </c>
      <c r="D73" s="154">
        <v>0</v>
      </c>
      <c r="E73" s="154">
        <v>87.20000000000027</v>
      </c>
      <c r="F73" s="155">
        <v>3128.2803817966965</v>
      </c>
      <c r="G73" s="154">
        <v>2588.3228</v>
      </c>
      <c r="H73" s="156">
        <v>82.73947613715568</v>
      </c>
      <c r="I73" s="157">
        <v>539.9575817966966</v>
      </c>
      <c r="J73" s="154">
        <v>38.27990000000091</v>
      </c>
      <c r="K73" s="154">
        <v>32.6233000000002</v>
      </c>
      <c r="L73" s="154">
        <v>63.52229999999918</v>
      </c>
      <c r="M73" s="154">
        <v>37.50510000000031</v>
      </c>
      <c r="N73" s="154">
        <v>1.1989046831684451</v>
      </c>
      <c r="O73" s="154">
        <v>42.98265000000015</v>
      </c>
      <c r="P73" s="140">
        <v>10.56222177545346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0.0344</v>
      </c>
      <c r="H76" s="156">
        <v>0.8856760529253322</v>
      </c>
      <c r="I76" s="157">
        <v>3.8496386263554223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138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4.983579576948088</v>
      </c>
      <c r="D77" s="154">
        <v>0</v>
      </c>
      <c r="E77" s="154">
        <v>3.799999999999999</v>
      </c>
      <c r="F77" s="155">
        <v>8.783579576948087</v>
      </c>
      <c r="G77" s="155">
        <v>4.6335999999999995</v>
      </c>
      <c r="H77" s="156">
        <v>52.75298025602877</v>
      </c>
      <c r="I77" s="157">
        <v>4.149979576948088</v>
      </c>
      <c r="J77" s="154">
        <v>0.009999999999999787</v>
      </c>
      <c r="K77" s="154">
        <v>0.24280000000000018</v>
      </c>
      <c r="L77" s="154">
        <v>0.014400000000000024</v>
      </c>
      <c r="M77" s="154">
        <v>0.3322999999999998</v>
      </c>
      <c r="N77" s="154">
        <v>3.783195644656067</v>
      </c>
      <c r="O77" s="154">
        <v>0.14987499999999995</v>
      </c>
      <c r="P77" s="140">
        <v>25.689605183973903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3051.948</v>
      </c>
      <c r="D80" s="167">
        <v>0</v>
      </c>
      <c r="E80" s="167">
        <v>89.00000000000027</v>
      </c>
      <c r="F80" s="168">
        <v>3140.948</v>
      </c>
      <c r="G80" s="167">
        <v>2592.9908</v>
      </c>
      <c r="H80" s="169">
        <v>82.55440077326973</v>
      </c>
      <c r="I80" s="168">
        <v>547.9571999999998</v>
      </c>
      <c r="J80" s="167">
        <v>38.28990000000067</v>
      </c>
      <c r="K80" s="167">
        <v>32.86610000000064</v>
      </c>
      <c r="L80" s="167">
        <v>63.5366999999992</v>
      </c>
      <c r="M80" s="167">
        <v>37.83740000000034</v>
      </c>
      <c r="N80" s="167">
        <v>1.2046490422636842</v>
      </c>
      <c r="O80" s="177">
        <v>43.132525000000214</v>
      </c>
      <c r="P80" s="147">
        <v>10.704037150618868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43390</v>
      </c>
      <c r="K91" s="145">
        <v>43397</v>
      </c>
      <c r="L91" s="145">
        <v>43404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207.93765633644992</v>
      </c>
      <c r="D94" s="154">
        <v>0</v>
      </c>
      <c r="E94" s="154">
        <v>-0.8000000000000114</v>
      </c>
      <c r="F94" s="155">
        <v>207.1376563364499</v>
      </c>
      <c r="G94" s="154">
        <v>80.546</v>
      </c>
      <c r="H94" s="156">
        <v>38.88525216736575</v>
      </c>
      <c r="I94" s="157">
        <v>126.5916563364499</v>
      </c>
      <c r="J94" s="154">
        <v>0.2049999999999983</v>
      </c>
      <c r="K94" s="154">
        <v>0</v>
      </c>
      <c r="L94" s="154">
        <v>0.05700000000000216</v>
      </c>
      <c r="M94" s="154">
        <v>0.10300000000000864</v>
      </c>
      <c r="N94" s="154">
        <v>0.04972538640328518</v>
      </c>
      <c r="O94" s="154">
        <v>0.09125000000000227</v>
      </c>
      <c r="P94" s="140" t="s">
        <v>138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0.7010626713272308</v>
      </c>
      <c r="D95" s="154">
        <v>0</v>
      </c>
      <c r="E95" s="154">
        <v>0</v>
      </c>
      <c r="F95" s="155">
        <v>0.7010626713272308</v>
      </c>
      <c r="G95" s="154">
        <v>0.336</v>
      </c>
      <c r="H95" s="156">
        <v>47.92724156370998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13.400594612871707</v>
      </c>
      <c r="D97" s="154">
        <v>0</v>
      </c>
      <c r="E97" s="154">
        <v>0.09999999999999964</v>
      </c>
      <c r="F97" s="155">
        <v>13.500594612871707</v>
      </c>
      <c r="G97" s="154">
        <v>0.099</v>
      </c>
      <c r="H97" s="156">
        <v>0.7333010347974721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</v>
      </c>
      <c r="G100" s="154">
        <v>2.57</v>
      </c>
      <c r="H100" s="156">
        <v>29.018738645157438</v>
      </c>
      <c r="I100" s="157">
        <v>6.286346347186507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31.958254626017357</v>
      </c>
      <c r="D101" s="154">
        <v>0</v>
      </c>
      <c r="E101" s="154">
        <v>-0.1999999999999993</v>
      </c>
      <c r="F101" s="155">
        <v>31.758254626017358</v>
      </c>
      <c r="G101" s="154">
        <v>4.027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</v>
      </c>
      <c r="G104" s="154">
        <v>87.578</v>
      </c>
      <c r="H104" s="156">
        <v>33.12907249153198</v>
      </c>
      <c r="I104" s="157">
        <v>176.77591459385272</v>
      </c>
      <c r="J104" s="154">
        <v>0.2049999999999983</v>
      </c>
      <c r="K104" s="154">
        <v>0</v>
      </c>
      <c r="L104" s="154">
        <v>0.05700000000000216</v>
      </c>
      <c r="M104" s="154">
        <v>0.10300000000000864</v>
      </c>
      <c r="N104" s="154">
        <v>0.03896291838850031</v>
      </c>
      <c r="O104" s="160">
        <v>0.09125000000000227</v>
      </c>
      <c r="P104" s="140" t="s">
        <v>138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0.0336</v>
      </c>
      <c r="H111" s="156">
        <v>0.15794973877922758</v>
      </c>
      <c r="I111" s="157">
        <v>21.23898978690937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5.541961414790999</v>
      </c>
      <c r="G112" s="154">
        <v>0</v>
      </c>
      <c r="H112" s="156">
        <v>0</v>
      </c>
      <c r="I112" s="157">
        <v>5.541961414790999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</v>
      </c>
      <c r="G119" s="154">
        <v>87.6327</v>
      </c>
      <c r="H119" s="156">
        <v>23.764542215135293</v>
      </c>
      <c r="I119" s="157">
        <v>281.1213</v>
      </c>
      <c r="J119" s="154">
        <v>0.2049999999999983</v>
      </c>
      <c r="K119" s="154">
        <v>0</v>
      </c>
      <c r="L119" s="154">
        <v>0.05700000000000216</v>
      </c>
      <c r="M119" s="154">
        <v>0.10300000000000864</v>
      </c>
      <c r="N119" s="154">
        <v>0.02793190039972682</v>
      </c>
      <c r="O119" s="154">
        <v>0.09125000000000227</v>
      </c>
      <c r="P119" s="140" t="s">
        <v>138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</v>
      </c>
      <c r="G126" s="167">
        <v>87.6327</v>
      </c>
      <c r="H126" s="169">
        <v>23.764542215135293</v>
      </c>
      <c r="I126" s="168">
        <v>281.1213</v>
      </c>
      <c r="J126" s="167">
        <v>0.2049999999999983</v>
      </c>
      <c r="K126" s="167">
        <v>0</v>
      </c>
      <c r="L126" s="167">
        <v>0.05700000000000216</v>
      </c>
      <c r="M126" s="167">
        <v>0.10300000000000864</v>
      </c>
      <c r="N126" s="167">
        <v>0.02793190039972682</v>
      </c>
      <c r="O126" s="177">
        <v>0.09125000000000227</v>
      </c>
      <c r="P126" s="147" t="s">
        <v>138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43390</v>
      </c>
      <c r="K131" s="145">
        <v>43397</v>
      </c>
      <c r="L131" s="145">
        <v>43404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1397.9519527962916</v>
      </c>
      <c r="D134" s="154">
        <v>0</v>
      </c>
      <c r="E134" s="154">
        <v>99.90000000000009</v>
      </c>
      <c r="F134" s="155">
        <v>1497.8519527962917</v>
      </c>
      <c r="G134" s="154">
        <v>914.2570999999999</v>
      </c>
      <c r="H134" s="156">
        <v>61.03788150045154</v>
      </c>
      <c r="I134" s="157">
        <v>583.5948527962918</v>
      </c>
      <c r="J134" s="154">
        <v>14.802999999999997</v>
      </c>
      <c r="K134" s="154">
        <v>3.340000000000032</v>
      </c>
      <c r="L134" s="154">
        <v>18.71199999999999</v>
      </c>
      <c r="M134" s="154">
        <v>12.417299999999955</v>
      </c>
      <c r="N134" s="154">
        <v>0.8290071643474842</v>
      </c>
      <c r="O134" s="154">
        <v>12.318074999999993</v>
      </c>
      <c r="P134" s="140">
        <v>45.37711475180108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82.21276984403694</v>
      </c>
      <c r="D135" s="154">
        <v>0</v>
      </c>
      <c r="E135" s="154">
        <v>-48.599999999999994</v>
      </c>
      <c r="F135" s="155">
        <v>33.61276984403695</v>
      </c>
      <c r="G135" s="154">
        <v>15.2852</v>
      </c>
      <c r="H135" s="156">
        <v>45.47438390505524</v>
      </c>
      <c r="I135" s="157">
        <v>18.327569844036947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34.48561571206966</v>
      </c>
      <c r="D136" s="154">
        <v>0</v>
      </c>
      <c r="E136" s="154">
        <v>30.400000000000006</v>
      </c>
      <c r="F136" s="155">
        <v>64.88561571206967</v>
      </c>
      <c r="G136" s="154">
        <v>39.207</v>
      </c>
      <c r="H136" s="156">
        <v>60.424794570774075</v>
      </c>
      <c r="I136" s="157">
        <v>25.678615712069664</v>
      </c>
      <c r="J136" s="154">
        <v>0</v>
      </c>
      <c r="K136" s="154">
        <v>0</v>
      </c>
      <c r="L136" s="154">
        <v>0</v>
      </c>
      <c r="M136" s="154">
        <v>0</v>
      </c>
      <c r="N136" s="154">
        <v>0</v>
      </c>
      <c r="O136" s="154">
        <v>0</v>
      </c>
      <c r="P136" s="140" t="s">
        <v>138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</v>
      </c>
      <c r="H137" s="156">
        <v>18.718362287857325</v>
      </c>
      <c r="I137" s="157">
        <v>85.77873676519499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0.20006030970772226</v>
      </c>
      <c r="D138" s="154">
        <v>0</v>
      </c>
      <c r="E138" s="154">
        <v>0.09999999999999998</v>
      </c>
      <c r="F138" s="155">
        <v>0.30006030970772224</v>
      </c>
      <c r="G138" s="154">
        <v>0.0867</v>
      </c>
      <c r="H138" s="156">
        <v>28.89419133255288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0.9297867400632363</v>
      </c>
      <c r="G139" s="154">
        <v>0.2944</v>
      </c>
      <c r="H139" s="156">
        <v>31.663174716814886</v>
      </c>
      <c r="I139" s="157">
        <v>0.6353867400632363</v>
      </c>
      <c r="J139" s="154">
        <v>0</v>
      </c>
      <c r="K139" s="154">
        <v>-0.0015999999999999903</v>
      </c>
      <c r="L139" s="154">
        <v>0</v>
      </c>
      <c r="M139" s="154">
        <v>-0.005099999999999993</v>
      </c>
      <c r="N139" s="154">
        <v>-0.5485128772274311</v>
      </c>
      <c r="O139" s="154">
        <v>-0.001674999999999996</v>
      </c>
      <c r="P139" s="140" t="s">
        <v>138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37.16475591613537</v>
      </c>
      <c r="D140" s="154">
        <v>0</v>
      </c>
      <c r="E140" s="154">
        <v>32.99999999999999</v>
      </c>
      <c r="F140" s="155">
        <v>70.16475591613536</v>
      </c>
      <c r="G140" s="154">
        <v>61.892</v>
      </c>
      <c r="H140" s="156">
        <v>88.20952797723206</v>
      </c>
      <c r="I140" s="157">
        <v>8.27275591613536</v>
      </c>
      <c r="J140" s="154">
        <v>0</v>
      </c>
      <c r="K140" s="154">
        <v>0.034000000000006025</v>
      </c>
      <c r="L140" s="154">
        <v>0</v>
      </c>
      <c r="M140" s="154">
        <v>0</v>
      </c>
      <c r="N140" s="154">
        <v>0</v>
      </c>
      <c r="O140" s="154">
        <v>0.008500000000001506</v>
      </c>
      <c r="P140" s="140" t="s">
        <v>138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742.2726835321481</v>
      </c>
      <c r="D141" s="154">
        <v>0</v>
      </c>
      <c r="E141" s="154">
        <v>-125.79999999999995</v>
      </c>
      <c r="F141" s="155">
        <v>616.4726835321482</v>
      </c>
      <c r="G141" s="154">
        <v>326.086</v>
      </c>
      <c r="H141" s="156">
        <v>52.89544998679493</v>
      </c>
      <c r="I141" s="157">
        <v>290.38668353214814</v>
      </c>
      <c r="J141" s="154">
        <v>0.05500000000000682</v>
      </c>
      <c r="K141" s="154">
        <v>7.311000000000007</v>
      </c>
      <c r="L141" s="154">
        <v>0.3569999999999993</v>
      </c>
      <c r="M141" s="154">
        <v>0</v>
      </c>
      <c r="N141" s="154">
        <v>0</v>
      </c>
      <c r="O141" s="154">
        <v>1.9307500000000033</v>
      </c>
      <c r="P141" s="140" t="s">
        <v>138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11.049</v>
      </c>
      <c r="H143" s="156">
        <v>74.90911223761331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2441.5002360567596</v>
      </c>
      <c r="D144" s="154">
        <v>0</v>
      </c>
      <c r="E144" s="154">
        <v>-36.999999999999545</v>
      </c>
      <c r="F144" s="155">
        <v>2404.50023605676</v>
      </c>
      <c r="G144" s="154">
        <v>1387.9114</v>
      </c>
      <c r="H144" s="156">
        <v>57.72140834870923</v>
      </c>
      <c r="I144" s="157">
        <v>1016.5888360567601</v>
      </c>
      <c r="J144" s="154">
        <v>14.858000000000004</v>
      </c>
      <c r="K144" s="154">
        <v>10.683400000000045</v>
      </c>
      <c r="L144" s="154">
        <v>19.06899999999999</v>
      </c>
      <c r="M144" s="154">
        <v>12.412199999999954</v>
      </c>
      <c r="N144" s="154">
        <v>0.5162070609880762</v>
      </c>
      <c r="O144" s="160">
        <v>14.255649999999997</v>
      </c>
      <c r="P144" s="140" t="s">
        <v>138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4.338739912145819</v>
      </c>
      <c r="D146" s="154">
        <v>0</v>
      </c>
      <c r="E146" s="154">
        <v>59.699999999999996</v>
      </c>
      <c r="F146" s="155">
        <v>64.03873991214581</v>
      </c>
      <c r="G146" s="154">
        <v>33.401</v>
      </c>
      <c r="H146" s="156">
        <v>52.15749099033264</v>
      </c>
      <c r="I146" s="157">
        <v>30.63773991214581</v>
      </c>
      <c r="J146" s="154">
        <v>0</v>
      </c>
      <c r="K146" s="154">
        <v>2.294000000000004</v>
      </c>
      <c r="L146" s="154">
        <v>0</v>
      </c>
      <c r="M146" s="154">
        <v>0</v>
      </c>
      <c r="N146" s="154">
        <v>0</v>
      </c>
      <c r="O146" s="154">
        <v>0.573500000000001</v>
      </c>
      <c r="P146" s="140" t="s">
        <v>138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97.04338593091754</v>
      </c>
      <c r="D147" s="154">
        <v>0</v>
      </c>
      <c r="E147" s="154">
        <v>-7.099999999999994</v>
      </c>
      <c r="F147" s="155">
        <v>89.94338593091754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24.383960328665292</v>
      </c>
      <c r="D149" s="154">
        <v>-10</v>
      </c>
      <c r="E149" s="154">
        <v>9.8</v>
      </c>
      <c r="F149" s="155">
        <v>34.18396032866529</v>
      </c>
      <c r="G149" s="154">
        <v>4.2187</v>
      </c>
      <c r="H149" s="156">
        <v>12.341168078358574</v>
      </c>
      <c r="I149" s="157">
        <v>29.965260328665295</v>
      </c>
      <c r="J149" s="154">
        <v>0</v>
      </c>
      <c r="K149" s="154">
        <v>0</v>
      </c>
      <c r="L149" s="154">
        <v>0.2997000000000001</v>
      </c>
      <c r="M149" s="154">
        <v>0</v>
      </c>
      <c r="N149" s="154">
        <v>0</v>
      </c>
      <c r="O149" s="154">
        <v>0.07492500000000002</v>
      </c>
      <c r="P149" s="140" t="s">
        <v>138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63.46458991835995</v>
      </c>
      <c r="D150" s="154">
        <v>0</v>
      </c>
      <c r="E150" s="154">
        <v>121.50000000000001</v>
      </c>
      <c r="F150" s="155">
        <v>184.96458991835996</v>
      </c>
      <c r="G150" s="154">
        <v>167.6508</v>
      </c>
      <c r="H150" s="156">
        <v>90.63940296572336</v>
      </c>
      <c r="I150" s="157">
        <v>17.31378991835996</v>
      </c>
      <c r="J150" s="154">
        <v>-1.0500000000000114</v>
      </c>
      <c r="K150" s="154">
        <v>0.17029999999999745</v>
      </c>
      <c r="L150" s="154">
        <v>0.07279999999997244</v>
      </c>
      <c r="M150" s="154">
        <v>0.18880000000001473</v>
      </c>
      <c r="N150" s="154">
        <v>0.10207359153627603</v>
      </c>
      <c r="O150" s="154">
        <v>-0.15452500000000668</v>
      </c>
      <c r="P150" s="140" t="s">
        <v>138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919.981188475924</v>
      </c>
      <c r="D151" s="154">
        <v>0</v>
      </c>
      <c r="E151" s="154">
        <v>-34.299999999999955</v>
      </c>
      <c r="F151" s="155">
        <v>885.681188475924</v>
      </c>
      <c r="G151" s="154">
        <v>331.747</v>
      </c>
      <c r="H151" s="156">
        <v>37.45670612818013</v>
      </c>
      <c r="I151" s="157">
        <v>553.934188475924</v>
      </c>
      <c r="J151" s="154">
        <v>0</v>
      </c>
      <c r="K151" s="154">
        <v>0.014600000000029922</v>
      </c>
      <c r="L151" s="154">
        <v>2.465000000000032</v>
      </c>
      <c r="M151" s="154">
        <v>0.29599999999999227</v>
      </c>
      <c r="N151" s="154">
        <v>0.033420603694806664</v>
      </c>
      <c r="O151" s="154">
        <v>0.6939000000000135</v>
      </c>
      <c r="P151" s="140" t="s">
        <v>139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472.0953096981979</v>
      </c>
      <c r="D152" s="154">
        <v>0</v>
      </c>
      <c r="E152" s="154">
        <v>-62.39999999999998</v>
      </c>
      <c r="F152" s="155">
        <v>409.69530969819795</v>
      </c>
      <c r="G152" s="154">
        <v>150.58139999999997</v>
      </c>
      <c r="H152" s="156">
        <v>36.75448471961413</v>
      </c>
      <c r="I152" s="157">
        <v>259.113909698198</v>
      </c>
      <c r="J152" s="154">
        <v>0.7730999999999995</v>
      </c>
      <c r="K152" s="154">
        <v>2.2994000000000057</v>
      </c>
      <c r="L152" s="154">
        <v>1.7733999999999952</v>
      </c>
      <c r="M152" s="154">
        <v>1.237799999999993</v>
      </c>
      <c r="N152" s="154">
        <v>0.3021269637945863</v>
      </c>
      <c r="O152" s="154">
        <v>1.5209249999999983</v>
      </c>
      <c r="P152" s="140" t="s">
        <v>138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171.56307820142564</v>
      </c>
      <c r="D153" s="154">
        <v>0</v>
      </c>
      <c r="E153" s="154">
        <v>-77.19999999999999</v>
      </c>
      <c r="F153" s="155">
        <v>94.36307820142565</v>
      </c>
      <c r="G153" s="154">
        <v>6.7395</v>
      </c>
      <c r="H153" s="156">
        <v>7.142094268707502</v>
      </c>
      <c r="I153" s="157">
        <v>87.62357820142566</v>
      </c>
      <c r="J153" s="154">
        <v>0.019599999999999618</v>
      </c>
      <c r="K153" s="154">
        <v>0.007500000000000284</v>
      </c>
      <c r="L153" s="154">
        <v>0</v>
      </c>
      <c r="M153" s="154">
        <v>0.0041999999999999815</v>
      </c>
      <c r="N153" s="154">
        <v>0.004450893379118834</v>
      </c>
      <c r="O153" s="154">
        <v>0.007824999999999971</v>
      </c>
      <c r="P153" s="140" t="s">
        <v>138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0.9323105987403624</v>
      </c>
      <c r="D154" s="154">
        <v>0</v>
      </c>
      <c r="E154" s="154">
        <v>0</v>
      </c>
      <c r="F154" s="155">
        <v>0.9323105987403624</v>
      </c>
      <c r="G154" s="154">
        <v>0.0285</v>
      </c>
      <c r="H154" s="156">
        <v>3.0569211632374587</v>
      </c>
      <c r="I154" s="157">
        <v>0.9038105987403624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553.3995925205083</v>
      </c>
      <c r="D156" s="154">
        <v>0</v>
      </c>
      <c r="E156" s="154">
        <v>-20</v>
      </c>
      <c r="F156" s="155">
        <v>533.3995925205083</v>
      </c>
      <c r="G156" s="154">
        <v>110.40639999999999</v>
      </c>
      <c r="H156" s="156">
        <v>20.698628485689188</v>
      </c>
      <c r="I156" s="157">
        <v>422.9931925205084</v>
      </c>
      <c r="J156" s="154">
        <v>0.4475000000000051</v>
      </c>
      <c r="K156" s="154">
        <v>0.03530000000000655</v>
      </c>
      <c r="L156" s="154">
        <v>0.4965999999999866</v>
      </c>
      <c r="M156" s="154">
        <v>0.2984000000000009</v>
      </c>
      <c r="N156" s="154">
        <v>0.05594304986060294</v>
      </c>
      <c r="O156" s="154">
        <v>0.3194499999999998</v>
      </c>
      <c r="P156" s="140" t="s">
        <v>138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4.02521558450063</v>
      </c>
      <c r="D157" s="154">
        <v>0</v>
      </c>
      <c r="E157" s="154">
        <v>0</v>
      </c>
      <c r="F157" s="155">
        <v>4.02521558450063</v>
      </c>
      <c r="G157" s="154">
        <v>1.1877</v>
      </c>
      <c r="H157" s="156">
        <v>29.506494126012047</v>
      </c>
      <c r="I157" s="157">
        <v>2.8375155845006304</v>
      </c>
      <c r="J157" s="154">
        <v>0</v>
      </c>
      <c r="K157" s="154">
        <v>0.02859999999999996</v>
      </c>
      <c r="L157" s="154">
        <v>0</v>
      </c>
      <c r="M157" s="154">
        <v>0.011700000000000044</v>
      </c>
      <c r="N157" s="154">
        <v>0.2906676612564977</v>
      </c>
      <c r="O157" s="154">
        <v>0.010075</v>
      </c>
      <c r="P157" s="140" t="s">
        <v>138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4753.271146463305</v>
      </c>
      <c r="D159" s="154">
        <v>-10</v>
      </c>
      <c r="E159" s="154">
        <v>-47.100000000000364</v>
      </c>
      <c r="F159" s="155">
        <v>4706.1711464633045</v>
      </c>
      <c r="G159" s="154">
        <v>2212.0937</v>
      </c>
      <c r="H159" s="156">
        <v>47.004106547684565</v>
      </c>
      <c r="I159" s="157">
        <v>2494.0774464633046</v>
      </c>
      <c r="J159" s="154">
        <v>15.048199999999952</v>
      </c>
      <c r="K159" s="154">
        <v>15.533100000000104</v>
      </c>
      <c r="L159" s="154">
        <v>24.176500000000033</v>
      </c>
      <c r="M159" s="154">
        <v>14.449099999999817</v>
      </c>
      <c r="N159" s="154">
        <v>0.30702453332701973</v>
      </c>
      <c r="O159" s="154">
        <v>17.301724999999976</v>
      </c>
      <c r="P159" s="140" t="s">
        <v>138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9.56464890989466</v>
      </c>
      <c r="D162" s="154">
        <v>0</v>
      </c>
      <c r="E162" s="154">
        <v>0</v>
      </c>
      <c r="F162" s="155">
        <v>9.56464890989466</v>
      </c>
      <c r="G162" s="155">
        <v>1.3589</v>
      </c>
      <c r="H162" s="156">
        <v>14.20752620197291</v>
      </c>
      <c r="I162" s="157">
        <v>8.205748909894659</v>
      </c>
      <c r="J162" s="154">
        <v>0.020299999999999985</v>
      </c>
      <c r="K162" s="154">
        <v>0.0050000000000001155</v>
      </c>
      <c r="L162" s="154">
        <v>0.029799999999999827</v>
      </c>
      <c r="M162" s="154">
        <v>0</v>
      </c>
      <c r="N162" s="154">
        <v>0</v>
      </c>
      <c r="O162" s="154">
        <v>0.013774999999999982</v>
      </c>
      <c r="P162" s="140" t="s">
        <v>138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41.05631385209294</v>
      </c>
      <c r="D163" s="154">
        <v>0</v>
      </c>
      <c r="E163" s="154">
        <v>17.599999999999994</v>
      </c>
      <c r="F163" s="155">
        <v>58.656313852092936</v>
      </c>
      <c r="G163" s="155">
        <v>36.2904</v>
      </c>
      <c r="H163" s="156">
        <v>61.869554386778276</v>
      </c>
      <c r="I163" s="157">
        <v>22.365913852092937</v>
      </c>
      <c r="J163" s="154">
        <v>0.2481999999999971</v>
      </c>
      <c r="K163" s="154">
        <v>0.3958999999999975</v>
      </c>
      <c r="L163" s="154">
        <v>0.06260000000000332</v>
      </c>
      <c r="M163" s="154">
        <v>1.0129999999999981</v>
      </c>
      <c r="N163" s="154">
        <v>1.727009308076138</v>
      </c>
      <c r="O163" s="154">
        <v>0.429924999999999</v>
      </c>
      <c r="P163" s="140" t="s">
        <v>138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4804.358</v>
      </c>
      <c r="D166" s="167">
        <v>-10</v>
      </c>
      <c r="E166" s="167">
        <v>-30.00000000000037</v>
      </c>
      <c r="F166" s="168">
        <v>4774.358</v>
      </c>
      <c r="G166" s="167">
        <v>2249.743</v>
      </c>
      <c r="H166" s="169">
        <v>47.121372130032974</v>
      </c>
      <c r="I166" s="168">
        <v>2524.6150000000002</v>
      </c>
      <c r="J166" s="167">
        <v>15.316699999999855</v>
      </c>
      <c r="K166" s="167">
        <v>15.934000000000196</v>
      </c>
      <c r="L166" s="167">
        <v>24.26890000000003</v>
      </c>
      <c r="M166" s="167">
        <v>15.462099999999737</v>
      </c>
      <c r="N166" s="167">
        <v>0.3238571552447415</v>
      </c>
      <c r="O166" s="177">
        <v>17.745424999999955</v>
      </c>
      <c r="P166" s="147" t="s">
        <v>138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43390</v>
      </c>
      <c r="K177" s="145">
        <v>43397</v>
      </c>
      <c r="L177" s="145">
        <v>43404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62.522</v>
      </c>
      <c r="H180" s="156">
        <v>59.12860912246191</v>
      </c>
      <c r="I180" s="157">
        <v>43.217000000000006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138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62.522</v>
      </c>
      <c r="H190" s="156">
        <v>48.489595855404495</v>
      </c>
      <c r="I190" s="157">
        <v>66.417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138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62.5258</v>
      </c>
      <c r="H205" s="156">
        <v>37.27564847769451</v>
      </c>
      <c r="I205" s="157">
        <v>105.2132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138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62.5258</v>
      </c>
      <c r="H212" s="169">
        <v>37.27564847769451</v>
      </c>
      <c r="I212" s="168">
        <v>105.2132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138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43390</v>
      </c>
      <c r="K217" s="145">
        <v>43397</v>
      </c>
      <c r="L217" s="145">
        <v>43404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43390</v>
      </c>
      <c r="K263" s="145">
        <v>43397</v>
      </c>
      <c r="L263" s="145">
        <v>43404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13.376</v>
      </c>
      <c r="H266" s="156">
        <v>12.683000834407949</v>
      </c>
      <c r="I266" s="157">
        <v>92.088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13.376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13.376</v>
      </c>
      <c r="H291" s="156">
        <v>7.963611250029768</v>
      </c>
      <c r="I291" s="157">
        <v>154.588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13.376</v>
      </c>
      <c r="H298" s="169">
        <v>7.963611250029768</v>
      </c>
      <c r="I298" s="168">
        <v>154.588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43390</v>
      </c>
      <c r="K303" s="145">
        <v>43397</v>
      </c>
      <c r="L303" s="145">
        <v>43404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733.713</v>
      </c>
      <c r="H306" s="156">
        <v>58.39470659758534</v>
      </c>
      <c r="I306" s="157">
        <v>522.7587638813166</v>
      </c>
      <c r="J306" s="154">
        <v>0</v>
      </c>
      <c r="K306" s="154">
        <v>0</v>
      </c>
      <c r="L306" s="154">
        <v>0</v>
      </c>
      <c r="M306" s="154">
        <v>0</v>
      </c>
      <c r="N306" s="154">
        <v>0</v>
      </c>
      <c r="O306" s="154">
        <v>0</v>
      </c>
      <c r="P306" s="140" t="s">
        <v>138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0.023</v>
      </c>
      <c r="H313" s="156">
        <v>0.03417877830847099</v>
      </c>
      <c r="I313" s="157">
        <v>67.27021859435683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733.736</v>
      </c>
      <c r="H316" s="156">
        <v>45.93702410371192</v>
      </c>
      <c r="I316" s="157">
        <v>863.5289824756734</v>
      </c>
      <c r="J316" s="154">
        <v>0</v>
      </c>
      <c r="K316" s="154">
        <v>0</v>
      </c>
      <c r="L316" s="154">
        <v>0</v>
      </c>
      <c r="M316" s="154">
        <v>0</v>
      </c>
      <c r="N316" s="154">
        <v>0</v>
      </c>
      <c r="O316" s="160">
        <v>0</v>
      </c>
      <c r="P316" s="140" t="s">
        <v>138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733.7591</v>
      </c>
      <c r="H331" s="156">
        <v>32.84638074048061</v>
      </c>
      <c r="I331" s="157">
        <v>1500.152470950339</v>
      </c>
      <c r="J331" s="154">
        <v>0</v>
      </c>
      <c r="K331" s="154">
        <v>0</v>
      </c>
      <c r="L331" s="154">
        <v>0</v>
      </c>
      <c r="M331" s="154">
        <v>0</v>
      </c>
      <c r="N331" s="154">
        <v>0</v>
      </c>
      <c r="O331" s="154">
        <v>0</v>
      </c>
      <c r="P331" s="140" t="s">
        <v>138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733.7591</v>
      </c>
      <c r="H338" s="169">
        <v>32.84518348983189</v>
      </c>
      <c r="I338" s="168">
        <v>1500.2339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77">
        <v>0</v>
      </c>
      <c r="P338" s="147" t="s">
        <v>138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43390</v>
      </c>
      <c r="K349" s="145">
        <v>43397</v>
      </c>
      <c r="L349" s="145">
        <v>43404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43390</v>
      </c>
      <c r="K389" s="145">
        <v>43397</v>
      </c>
      <c r="L389" s="145">
        <v>43404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92.2586</v>
      </c>
      <c r="H392" s="156">
        <v>29.47220611523946</v>
      </c>
      <c r="I392" s="157">
        <v>220.77734864686772</v>
      </c>
      <c r="J392" s="154">
        <v>0</v>
      </c>
      <c r="K392" s="154">
        <v>0</v>
      </c>
      <c r="L392" s="154">
        <v>0</v>
      </c>
      <c r="M392" s="154">
        <v>0.033299999999997</v>
      </c>
      <c r="N392" s="154">
        <v>0.010637755869234797</v>
      </c>
      <c r="O392" s="154">
        <v>0.00832499999999925</v>
      </c>
      <c r="P392" s="140" t="s">
        <v>138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12.369</v>
      </c>
      <c r="H399" s="156">
        <v>7.494612230023764</v>
      </c>
      <c r="I399" s="157">
        <v>152.66955863882075</v>
      </c>
      <c r="J399" s="154">
        <v>0.022999999999999687</v>
      </c>
      <c r="K399" s="154">
        <v>0</v>
      </c>
      <c r="L399" s="154">
        <v>0.22199999999999953</v>
      </c>
      <c r="M399" s="154">
        <v>0</v>
      </c>
      <c r="N399" s="154">
        <v>0</v>
      </c>
      <c r="O399" s="154">
        <v>0.061249999999999805</v>
      </c>
      <c r="P399" s="140" t="s">
        <v>138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104.7416</v>
      </c>
      <c r="H402" s="156">
        <v>21.70257751128637</v>
      </c>
      <c r="I402" s="157">
        <v>377.88125871588016</v>
      </c>
      <c r="J402" s="154">
        <v>0.022999999999999687</v>
      </c>
      <c r="K402" s="154">
        <v>0</v>
      </c>
      <c r="L402" s="154">
        <v>0.22199999999999953</v>
      </c>
      <c r="M402" s="154">
        <v>0.033299999999997</v>
      </c>
      <c r="N402" s="154">
        <v>0.00689979751240931</v>
      </c>
      <c r="O402" s="160">
        <v>0.06957499999999905</v>
      </c>
      <c r="P402" s="140" t="s">
        <v>138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269.8034214418284</v>
      </c>
      <c r="D409" s="154">
        <v>0</v>
      </c>
      <c r="E409" s="154">
        <v>-67.5</v>
      </c>
      <c r="F409" s="155">
        <v>202.3034214418284</v>
      </c>
      <c r="G409" s="154">
        <v>12.1678</v>
      </c>
      <c r="H409" s="156">
        <v>6.014628874429989</v>
      </c>
      <c r="I409" s="157">
        <v>190.1356214418284</v>
      </c>
      <c r="J409" s="154">
        <v>0</v>
      </c>
      <c r="K409" s="154">
        <v>0</v>
      </c>
      <c r="L409" s="154">
        <v>0</v>
      </c>
      <c r="M409" s="154">
        <v>0.17189999999999905</v>
      </c>
      <c r="N409" s="154">
        <v>0.08497137555798989</v>
      </c>
      <c r="O409" s="154">
        <v>0.04297499999999976</v>
      </c>
      <c r="P409" s="140" t="s">
        <v>139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0.477</v>
      </c>
      <c r="H410" s="156">
        <v>20.667446734788744</v>
      </c>
      <c r="I410" s="157">
        <v>1.8309774009872428</v>
      </c>
      <c r="J410" s="154">
        <v>0</v>
      </c>
      <c r="K410" s="154">
        <v>0.023999999999999966</v>
      </c>
      <c r="L410" s="154">
        <v>0.003400000000000014</v>
      </c>
      <c r="M410" s="154">
        <v>0</v>
      </c>
      <c r="N410" s="154">
        <v>0</v>
      </c>
      <c r="O410" s="154">
        <v>0.006849999999999995</v>
      </c>
      <c r="P410" s="140" t="s">
        <v>138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37.8628946837193</v>
      </c>
      <c r="D414" s="154">
        <v>0</v>
      </c>
      <c r="E414" s="154">
        <v>0</v>
      </c>
      <c r="F414" s="155">
        <v>37.8628946837193</v>
      </c>
      <c r="G414" s="154">
        <v>9.2803</v>
      </c>
      <c r="H414" s="156">
        <v>24.510276030190703</v>
      </c>
      <c r="I414" s="157">
        <v>28.582594683719297</v>
      </c>
      <c r="J414" s="154">
        <v>0.33610000000000007</v>
      </c>
      <c r="K414" s="154">
        <v>0.1460000000000008</v>
      </c>
      <c r="L414" s="154">
        <v>0</v>
      </c>
      <c r="M414" s="154">
        <v>0</v>
      </c>
      <c r="N414" s="154">
        <v>0</v>
      </c>
      <c r="O414" s="154">
        <v>0.12052500000000022</v>
      </c>
      <c r="P414" s="140" t="s">
        <v>138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847.9949416593006</v>
      </c>
      <c r="D417" s="154">
        <v>0</v>
      </c>
      <c r="E417" s="154">
        <v>-76</v>
      </c>
      <c r="F417" s="155">
        <v>771.9949416593006</v>
      </c>
      <c r="G417" s="154">
        <v>132.1787</v>
      </c>
      <c r="H417" s="156">
        <v>17.121705450025285</v>
      </c>
      <c r="I417" s="157">
        <v>639.8162416593007</v>
      </c>
      <c r="J417" s="154">
        <v>0.35909999999998377</v>
      </c>
      <c r="K417" s="154">
        <v>0.1699999999999875</v>
      </c>
      <c r="L417" s="154">
        <v>0.2254000000000076</v>
      </c>
      <c r="M417" s="154">
        <v>0.20519999999999072</v>
      </c>
      <c r="N417" s="154">
        <v>0.026580485042938307</v>
      </c>
      <c r="O417" s="154">
        <v>0.2399249999999924</v>
      </c>
      <c r="P417" s="140" t="s">
        <v>138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863.6970000000002</v>
      </c>
      <c r="D424" s="167">
        <v>0</v>
      </c>
      <c r="E424" s="167">
        <v>-79.9</v>
      </c>
      <c r="F424" s="168">
        <v>783.797</v>
      </c>
      <c r="G424" s="167">
        <v>132.30069999999998</v>
      </c>
      <c r="H424" s="169">
        <v>16.879459860142354</v>
      </c>
      <c r="I424" s="168">
        <v>651.4963</v>
      </c>
      <c r="J424" s="167">
        <v>0.35909999999998377</v>
      </c>
      <c r="K424" s="167">
        <v>0.1699999999999875</v>
      </c>
      <c r="L424" s="167">
        <v>0.2254000000000076</v>
      </c>
      <c r="M424" s="167">
        <v>0.20519999999999072</v>
      </c>
      <c r="N424" s="167">
        <v>0.02618024820202051</v>
      </c>
      <c r="O424" s="177">
        <v>0.2399249999999924</v>
      </c>
      <c r="P424" s="147" t="s">
        <v>138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43390</v>
      </c>
      <c r="K6" s="145">
        <v>43397</v>
      </c>
      <c r="L6" s="145">
        <v>43404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9.75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0.003</v>
      </c>
      <c r="H18" s="156">
        <v>2.9471660959078534</v>
      </c>
      <c r="I18" s="157">
        <v>0.09879270195071484</v>
      </c>
      <c r="J18" s="154">
        <v>0</v>
      </c>
      <c r="K18" s="154">
        <v>0</v>
      </c>
      <c r="L18" s="154">
        <v>0</v>
      </c>
      <c r="M18" s="154">
        <v>0.003</v>
      </c>
      <c r="N18" s="154">
        <v>2.9471660959078534</v>
      </c>
      <c r="O18" s="154">
        <v>0.00075</v>
      </c>
      <c r="P18" s="140" t="s">
        <v>138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0.3638117630167226</v>
      </c>
      <c r="D21" s="154">
        <v>0</v>
      </c>
      <c r="E21" s="154">
        <v>0</v>
      </c>
      <c r="F21" s="186">
        <v>0.3638117630167226</v>
      </c>
      <c r="G21" s="175">
        <v>0.003</v>
      </c>
      <c r="H21" s="156">
        <v>2.9471660959078534</v>
      </c>
      <c r="I21" s="186">
        <v>0.3608117630167226</v>
      </c>
      <c r="J21" s="154">
        <v>0</v>
      </c>
      <c r="K21" s="154">
        <v>0</v>
      </c>
      <c r="L21" s="154">
        <v>0</v>
      </c>
      <c r="M21" s="154">
        <v>0.003</v>
      </c>
      <c r="N21" s="154">
        <v>0.8246022545076712</v>
      </c>
      <c r="O21" s="154">
        <v>0.00075</v>
      </c>
      <c r="P21" s="140" t="s">
        <v>138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0.003</v>
      </c>
      <c r="H23" s="169">
        <v>0.7503451610078998</v>
      </c>
      <c r="I23" s="168">
        <v>0.39681599880916874</v>
      </c>
      <c r="J23" s="167">
        <v>0</v>
      </c>
      <c r="K23" s="167">
        <v>0</v>
      </c>
      <c r="L23" s="167">
        <v>0</v>
      </c>
      <c r="M23" s="167">
        <v>0.003</v>
      </c>
      <c r="N23" s="167">
        <v>0.7503451610078998</v>
      </c>
      <c r="O23" s="167">
        <v>0.00075</v>
      </c>
      <c r="P23" s="147" t="s">
        <v>138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43390</v>
      </c>
      <c r="K28" s="145">
        <v>43397</v>
      </c>
      <c r="L28" s="145">
        <v>43404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4.280873212488708</v>
      </c>
      <c r="D31" s="154">
        <v>0</v>
      </c>
      <c r="E31" s="154">
        <v>-2</v>
      </c>
      <c r="F31" s="155">
        <v>2.280873212488708</v>
      </c>
      <c r="G31" s="154">
        <v>0.0344</v>
      </c>
      <c r="H31" s="156">
        <v>1.5081943096023933</v>
      </c>
      <c r="I31" s="157">
        <v>2.246473212488708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138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0.0344</v>
      </c>
      <c r="H36" s="156">
        <v>0.8856760529253322</v>
      </c>
      <c r="I36" s="157">
        <v>3.8496386263554223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138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3.876159096778087</v>
      </c>
      <c r="D38" s="154">
        <v>0</v>
      </c>
      <c r="E38" s="154">
        <v>-3.2</v>
      </c>
      <c r="F38" s="155">
        <v>0.6761590967780866</v>
      </c>
      <c r="G38" s="154">
        <v>0.4346</v>
      </c>
      <c r="H38" s="156">
        <v>64.27481373405739</v>
      </c>
      <c r="I38" s="157">
        <v>0.24155909677808662</v>
      </c>
      <c r="J38" s="154">
        <v>0</v>
      </c>
      <c r="K38" s="154">
        <v>0.002799999999999969</v>
      </c>
      <c r="L38" s="154">
        <v>0.014400000000000024</v>
      </c>
      <c r="M38" s="154">
        <v>0.0042999999999999705</v>
      </c>
      <c r="N38" s="154">
        <v>0.6359450047318106</v>
      </c>
      <c r="O38" s="154">
        <v>0.005374999999999991</v>
      </c>
      <c r="P38" s="140">
        <v>42.941227307551074</v>
      </c>
      <c r="Q38" s="124"/>
      <c r="R38" s="124"/>
      <c r="S38" s="124"/>
      <c r="T38" s="124"/>
    </row>
    <row r="39" spans="2:20" ht="9.7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9.75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</v>
      </c>
      <c r="G40" s="154">
        <v>4.199</v>
      </c>
      <c r="H40" s="156">
        <v>51.79924856236186</v>
      </c>
      <c r="I40" s="157">
        <v>3.9072952002957404</v>
      </c>
      <c r="J40" s="154">
        <v>0.009999999999999787</v>
      </c>
      <c r="K40" s="154">
        <v>0.2400000000000002</v>
      </c>
      <c r="L40" s="154">
        <v>0</v>
      </c>
      <c r="M40" s="154">
        <v>0.32799999999999985</v>
      </c>
      <c r="N40" s="154">
        <v>4.046238039641506</v>
      </c>
      <c r="O40" s="154">
        <v>0.14449999999999996</v>
      </c>
      <c r="P40" s="140">
        <v>25.040105192358073</v>
      </c>
      <c r="Q40" s="124"/>
      <c r="R40" s="124"/>
      <c r="S40" s="124"/>
      <c r="T40" s="124"/>
    </row>
    <row r="41" spans="2:20" ht="9.7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4.983579576948088</v>
      </c>
      <c r="D43" s="175">
        <v>0</v>
      </c>
      <c r="E43" s="154">
        <v>3.799999999999999</v>
      </c>
      <c r="F43" s="186">
        <v>8.783579576948087</v>
      </c>
      <c r="G43" s="175">
        <v>4.6335999999999995</v>
      </c>
      <c r="H43" s="156">
        <v>52.75298025602877</v>
      </c>
      <c r="I43" s="157">
        <v>4.149979576948088</v>
      </c>
      <c r="J43" s="154">
        <v>0.009999999999999787</v>
      </c>
      <c r="K43" s="154">
        <v>0.24280000000000018</v>
      </c>
      <c r="L43" s="154">
        <v>0.014400000000000024</v>
      </c>
      <c r="M43" s="154">
        <v>0.3322999999999998</v>
      </c>
      <c r="N43" s="154">
        <v>3.783195644656067</v>
      </c>
      <c r="O43" s="154">
        <v>0.14987499999999995</v>
      </c>
      <c r="P43" s="140">
        <v>25.689605183973903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4.667999999999999</v>
      </c>
      <c r="H45" s="169">
        <v>36.8498633688112</v>
      </c>
      <c r="I45" s="188">
        <v>7.99961820330351</v>
      </c>
      <c r="J45" s="187">
        <v>0.009999999999999787</v>
      </c>
      <c r="K45" s="187">
        <v>0.24280000000000018</v>
      </c>
      <c r="L45" s="187">
        <v>0.014400000000000024</v>
      </c>
      <c r="M45" s="187">
        <v>0.3322999999999998</v>
      </c>
      <c r="N45" s="167">
        <v>2.623223992599819</v>
      </c>
      <c r="O45" s="187">
        <v>0.14987499999999995</v>
      </c>
      <c r="P45" s="147" t="s">
        <v>138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43390</v>
      </c>
      <c r="K50" s="145">
        <v>43397</v>
      </c>
      <c r="L50" s="145">
        <v>43404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43390</v>
      </c>
      <c r="K74" s="145">
        <v>43397</v>
      </c>
      <c r="L74" s="145">
        <v>43404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1.276432752294804</v>
      </c>
      <c r="D77" s="154">
        <v>0</v>
      </c>
      <c r="E77" s="154">
        <v>0</v>
      </c>
      <c r="F77" s="155">
        <v>1.276432752294804</v>
      </c>
      <c r="G77" s="154">
        <v>1.3589</v>
      </c>
      <c r="H77" s="156">
        <v>106.46075929632282</v>
      </c>
      <c r="I77" s="157">
        <v>-0.08246724770519598</v>
      </c>
      <c r="J77" s="154">
        <v>0.020299999999999985</v>
      </c>
      <c r="K77" s="154">
        <v>0.0050000000000001155</v>
      </c>
      <c r="L77" s="154">
        <v>0.029799999999999827</v>
      </c>
      <c r="M77" s="154">
        <v>0</v>
      </c>
      <c r="N77" s="154">
        <v>0</v>
      </c>
      <c r="O77" s="154">
        <v>0.013774999999999982</v>
      </c>
      <c r="P77" s="140">
        <v>0</v>
      </c>
      <c r="Q77" s="124"/>
      <c r="R77" s="124"/>
      <c r="S77" s="124"/>
      <c r="T77" s="124"/>
    </row>
    <row r="78" spans="2:20" ht="9.7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9.7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9.56464890989466</v>
      </c>
      <c r="D82" s="175">
        <v>0</v>
      </c>
      <c r="E82" s="154">
        <v>0</v>
      </c>
      <c r="F82" s="186">
        <v>9.56464890989466</v>
      </c>
      <c r="G82" s="175">
        <v>1.3589</v>
      </c>
      <c r="H82" s="156">
        <v>14.20752620197291</v>
      </c>
      <c r="I82" s="157">
        <v>8.205748909894659</v>
      </c>
      <c r="J82" s="154">
        <v>0.020299999999999985</v>
      </c>
      <c r="K82" s="154">
        <v>0.0050000000000001155</v>
      </c>
      <c r="L82" s="154">
        <v>0.029799999999999827</v>
      </c>
      <c r="M82" s="154">
        <v>0</v>
      </c>
      <c r="N82" s="154">
        <v>0</v>
      </c>
      <c r="O82" s="154">
        <v>0.013774999999999982</v>
      </c>
      <c r="P82" s="140" t="s">
        <v>138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40.67692196241686</v>
      </c>
      <c r="D84" s="154">
        <v>0</v>
      </c>
      <c r="E84" s="154">
        <v>17.599999999999994</v>
      </c>
      <c r="F84" s="155">
        <v>58.27692196241686</v>
      </c>
      <c r="G84" s="154">
        <v>36.2904</v>
      </c>
      <c r="H84" s="156">
        <v>62.2723348762378</v>
      </c>
      <c r="I84" s="157">
        <v>21.98652196241686</v>
      </c>
      <c r="J84" s="154">
        <v>0.2481999999999971</v>
      </c>
      <c r="K84" s="154">
        <v>0.3958999999999975</v>
      </c>
      <c r="L84" s="154">
        <v>0.06260000000000332</v>
      </c>
      <c r="M84" s="154">
        <v>1.0129999999999981</v>
      </c>
      <c r="N84" s="154">
        <v>1.7382524091668534</v>
      </c>
      <c r="O84" s="154">
        <v>0.429924999999999</v>
      </c>
      <c r="P84" s="140">
        <v>49.14036625554901</v>
      </c>
      <c r="Q84" s="124"/>
      <c r="R84" s="124"/>
      <c r="S84" s="124"/>
      <c r="T84" s="124"/>
    </row>
    <row r="85" spans="2:20" ht="9.75">
      <c r="B85" s="163" t="s">
        <v>62</v>
      </c>
      <c r="C85" s="153">
        <v>0.09609484821512873</v>
      </c>
      <c r="D85" s="154">
        <v>0</v>
      </c>
      <c r="E85" s="154">
        <v>0</v>
      </c>
      <c r="F85" s="155">
        <v>0.09609484821512873</v>
      </c>
      <c r="G85" s="154">
        <v>0</v>
      </c>
      <c r="H85" s="156">
        <v>0</v>
      </c>
      <c r="I85" s="157">
        <v>0.09609484821512873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ht="9.75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9.75">
      <c r="B87" s="163" t="s">
        <v>64</v>
      </c>
      <c r="C87" s="153">
        <v>0.08328065378262553</v>
      </c>
      <c r="D87" s="154">
        <v>0</v>
      </c>
      <c r="E87" s="154">
        <v>0</v>
      </c>
      <c r="F87" s="155">
        <v>0.08328065378262553</v>
      </c>
      <c r="G87" s="154">
        <v>0</v>
      </c>
      <c r="H87" s="156">
        <v>0</v>
      </c>
      <c r="I87" s="157">
        <v>0.08328065378262553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41.05631385209294</v>
      </c>
      <c r="D89" s="175">
        <v>0</v>
      </c>
      <c r="E89" s="175">
        <v>17.599999999999994</v>
      </c>
      <c r="F89" s="186">
        <v>58.656313852092936</v>
      </c>
      <c r="G89" s="175">
        <v>36.2904</v>
      </c>
      <c r="H89" s="156">
        <v>61.869554386778276</v>
      </c>
      <c r="I89" s="157">
        <v>22.365913852092937</v>
      </c>
      <c r="J89" s="154">
        <v>0.2481999999999971</v>
      </c>
      <c r="K89" s="154">
        <v>0.3958999999999975</v>
      </c>
      <c r="L89" s="154">
        <v>0.06260000000000332</v>
      </c>
      <c r="M89" s="154">
        <v>1.0129999999999981</v>
      </c>
      <c r="N89" s="154">
        <v>1.727009308076138</v>
      </c>
      <c r="O89" s="154">
        <v>0.429924999999999</v>
      </c>
      <c r="P89" s="140" t="s">
        <v>138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50.6209627619876</v>
      </c>
      <c r="D91" s="187">
        <v>0</v>
      </c>
      <c r="E91" s="187">
        <v>17.599999999999994</v>
      </c>
      <c r="F91" s="188">
        <v>68.2209627619876</v>
      </c>
      <c r="G91" s="187">
        <v>37.6493</v>
      </c>
      <c r="H91" s="169">
        <v>55.18728917877133</v>
      </c>
      <c r="I91" s="168">
        <v>30.571662761987596</v>
      </c>
      <c r="J91" s="187">
        <v>0.2684999999999971</v>
      </c>
      <c r="K91" s="187">
        <v>0.4008999999999976</v>
      </c>
      <c r="L91" s="187">
        <v>0.09240000000000315</v>
      </c>
      <c r="M91" s="187">
        <v>1.0129999999999981</v>
      </c>
      <c r="N91" s="167">
        <v>1.484880832793578</v>
      </c>
      <c r="O91" s="187">
        <v>0.443699999999999</v>
      </c>
      <c r="P91" s="147" t="s">
        <v>138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43390</v>
      </c>
      <c r="K96" s="145">
        <v>43397</v>
      </c>
      <c r="L96" s="145">
        <v>43404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43390</v>
      </c>
      <c r="K118" s="145">
        <v>43397</v>
      </c>
      <c r="L118" s="145">
        <v>43404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43390</v>
      </c>
      <c r="K142" s="145">
        <v>43397</v>
      </c>
      <c r="L142" s="145">
        <v>43404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43390</v>
      </c>
      <c r="K164" s="145">
        <v>43397</v>
      </c>
      <c r="L164" s="145">
        <v>43404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43390</v>
      </c>
      <c r="K186" s="145">
        <v>43397</v>
      </c>
      <c r="L186" s="145">
        <v>43404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/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ht="1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154</v>
      </c>
      <c r="D6" s="218"/>
      <c r="E6" s="218"/>
      <c r="F6" s="219"/>
    </row>
    <row r="7" spans="1:6" ht="12">
      <c r="A7" s="191"/>
      <c r="B7" s="195" t="s">
        <v>74</v>
      </c>
      <c r="C7" s="201">
        <v>163</v>
      </c>
      <c r="D7" s="202">
        <v>30</v>
      </c>
      <c r="E7" s="203">
        <f>C7-D7</f>
        <v>133</v>
      </c>
      <c r="F7" s="202">
        <f>D7</f>
        <v>30</v>
      </c>
    </row>
    <row r="8" spans="1:6" ht="12">
      <c r="A8" s="191"/>
      <c r="B8" s="195" t="s">
        <v>155</v>
      </c>
      <c r="C8" s="201">
        <v>12.2</v>
      </c>
      <c r="D8" s="202"/>
      <c r="E8" s="203">
        <f aca="true" t="shared" si="0" ref="E8:E32">C8-D8</f>
        <v>12.2</v>
      </c>
      <c r="F8" s="202">
        <f aca="true" t="shared" si="1" ref="F8:F32">D8</f>
        <v>0</v>
      </c>
    </row>
    <row r="9" spans="1:6" ht="12">
      <c r="A9" s="191"/>
      <c r="B9" s="195" t="s">
        <v>76</v>
      </c>
      <c r="C9" s="201">
        <v>4.9</v>
      </c>
      <c r="D9" s="202"/>
      <c r="E9" s="203">
        <f t="shared" si="0"/>
        <v>4.9</v>
      </c>
      <c r="F9" s="202">
        <f t="shared" si="1"/>
        <v>0</v>
      </c>
    </row>
    <row r="10" spans="1:6" ht="12">
      <c r="A10" s="191"/>
      <c r="B10" s="195" t="s">
        <v>156</v>
      </c>
      <c r="C10" s="201">
        <v>15.3</v>
      </c>
      <c r="D10" s="202"/>
      <c r="E10" s="203">
        <f t="shared" si="0"/>
        <v>15.3</v>
      </c>
      <c r="F10" s="202">
        <f t="shared" si="1"/>
        <v>0</v>
      </c>
    </row>
    <row r="11" spans="1:6" ht="12">
      <c r="A11" s="191"/>
      <c r="B11" s="195" t="s">
        <v>157</v>
      </c>
      <c r="C11" s="201">
        <v>0</v>
      </c>
      <c r="D11" s="202"/>
      <c r="E11" s="203">
        <f t="shared" si="0"/>
        <v>0</v>
      </c>
      <c r="F11" s="202">
        <f t="shared" si="1"/>
        <v>0</v>
      </c>
    </row>
    <row r="12" spans="1:6" ht="12">
      <c r="A12" s="191"/>
      <c r="B12" s="195" t="s">
        <v>158</v>
      </c>
      <c r="C12" s="201">
        <v>0.2</v>
      </c>
      <c r="D12" s="202"/>
      <c r="E12" s="203">
        <f t="shared" si="0"/>
        <v>0.2</v>
      </c>
      <c r="F12" s="202">
        <f t="shared" si="1"/>
        <v>0</v>
      </c>
    </row>
    <row r="13" spans="1:6" ht="12">
      <c r="A13" s="191"/>
      <c r="B13" s="195" t="s">
        <v>159</v>
      </c>
      <c r="C13" s="201">
        <v>5</v>
      </c>
      <c r="D13" s="202">
        <v>2.5</v>
      </c>
      <c r="E13" s="203">
        <f t="shared" si="0"/>
        <v>2.5</v>
      </c>
      <c r="F13" s="202">
        <f t="shared" si="1"/>
        <v>2.5</v>
      </c>
    </row>
    <row r="14" spans="1:6" ht="12">
      <c r="A14" s="191"/>
      <c r="B14" s="195" t="s">
        <v>160</v>
      </c>
      <c r="C14" s="201">
        <v>102.7</v>
      </c>
      <c r="D14" s="202">
        <f>30+28+26+18.7</f>
        <v>102.7</v>
      </c>
      <c r="E14" s="203">
        <f t="shared" si="0"/>
        <v>0</v>
      </c>
      <c r="F14" s="202">
        <f t="shared" si="1"/>
        <v>102.7</v>
      </c>
    </row>
    <row r="15" spans="1:6" ht="12">
      <c r="A15" s="191"/>
      <c r="B15" s="195" t="s">
        <v>82</v>
      </c>
      <c r="C15" s="204">
        <v>0</v>
      </c>
      <c r="D15" s="202"/>
      <c r="E15" s="203">
        <f t="shared" si="0"/>
        <v>0</v>
      </c>
      <c r="F15" s="202">
        <f t="shared" si="1"/>
        <v>0</v>
      </c>
    </row>
    <row r="16" spans="1:6" ht="12">
      <c r="A16" s="191"/>
      <c r="B16" s="195" t="s">
        <v>161</v>
      </c>
      <c r="C16" s="201">
        <v>6</v>
      </c>
      <c r="D16" s="202">
        <v>6</v>
      </c>
      <c r="E16" s="203">
        <f t="shared" si="0"/>
        <v>0</v>
      </c>
      <c r="F16" s="202">
        <f t="shared" si="1"/>
        <v>6</v>
      </c>
    </row>
    <row r="17" spans="1:6" ht="12">
      <c r="A17" s="191"/>
      <c r="B17" s="195"/>
      <c r="C17" s="204"/>
      <c r="D17" s="202"/>
      <c r="E17" s="203">
        <f t="shared" si="0"/>
        <v>0</v>
      </c>
      <c r="F17" s="202">
        <f t="shared" si="1"/>
        <v>0</v>
      </c>
    </row>
    <row r="18" spans="1:6" ht="12">
      <c r="A18" s="205"/>
      <c r="B18" s="206"/>
      <c r="C18" s="207"/>
      <c r="D18" s="208"/>
      <c r="E18" s="203">
        <f t="shared" si="0"/>
        <v>0</v>
      </c>
      <c r="F18" s="202">
        <f t="shared" si="1"/>
        <v>0</v>
      </c>
    </row>
    <row r="19" spans="1:6" ht="12">
      <c r="A19" s="191"/>
      <c r="B19" s="195"/>
      <c r="C19" s="204"/>
      <c r="D19" s="202"/>
      <c r="E19" s="203">
        <f t="shared" si="0"/>
        <v>0</v>
      </c>
      <c r="F19" s="202">
        <f t="shared" si="1"/>
        <v>0</v>
      </c>
    </row>
    <row r="20" spans="1:6" ht="12">
      <c r="A20" s="191"/>
      <c r="B20" s="195" t="s">
        <v>162</v>
      </c>
      <c r="C20" s="201">
        <v>0.6</v>
      </c>
      <c r="D20" s="202"/>
      <c r="E20" s="203">
        <f t="shared" si="0"/>
        <v>0.6</v>
      </c>
      <c r="F20" s="202">
        <f t="shared" si="1"/>
        <v>0</v>
      </c>
    </row>
    <row r="21" spans="1:6" ht="12">
      <c r="A21" s="191"/>
      <c r="B21" s="195" t="s">
        <v>86</v>
      </c>
      <c r="C21" s="201">
        <v>14.6</v>
      </c>
      <c r="D21" s="202">
        <v>14.6</v>
      </c>
      <c r="E21" s="203">
        <f t="shared" si="0"/>
        <v>0</v>
      </c>
      <c r="F21" s="202">
        <f t="shared" si="1"/>
        <v>14.6</v>
      </c>
    </row>
    <row r="22" spans="1:6" ht="12">
      <c r="A22" s="191"/>
      <c r="B22" s="195"/>
      <c r="C22" s="201"/>
      <c r="D22" s="202"/>
      <c r="E22" s="203">
        <f t="shared" si="0"/>
        <v>0</v>
      </c>
      <c r="F22" s="202">
        <f t="shared" si="1"/>
        <v>0</v>
      </c>
    </row>
    <row r="23" spans="1:6" ht="12">
      <c r="A23" s="191"/>
      <c r="B23" s="195" t="s">
        <v>163</v>
      </c>
      <c r="C23" s="209">
        <v>3.7</v>
      </c>
      <c r="D23" s="202"/>
      <c r="E23" s="203">
        <f t="shared" si="0"/>
        <v>3.7</v>
      </c>
      <c r="F23" s="202">
        <f t="shared" si="1"/>
        <v>0</v>
      </c>
    </row>
    <row r="24" spans="1:6" ht="12">
      <c r="A24" s="191"/>
      <c r="B24" s="195" t="s">
        <v>89</v>
      </c>
      <c r="C24" s="201">
        <v>8.5</v>
      </c>
      <c r="D24" s="202">
        <v>6</v>
      </c>
      <c r="E24" s="203">
        <f t="shared" si="0"/>
        <v>2.5</v>
      </c>
      <c r="F24" s="202">
        <f t="shared" si="1"/>
        <v>6</v>
      </c>
    </row>
    <row r="25" spans="1:6" ht="12">
      <c r="A25" s="191"/>
      <c r="B25" s="195" t="s">
        <v>90</v>
      </c>
      <c r="C25" s="201">
        <v>123.4</v>
      </c>
      <c r="D25" s="202"/>
      <c r="E25" s="203">
        <f t="shared" si="0"/>
        <v>123.4</v>
      </c>
      <c r="F25" s="202">
        <f t="shared" si="1"/>
        <v>0</v>
      </c>
    </row>
    <row r="26" spans="1:6" ht="12">
      <c r="A26" s="191"/>
      <c r="B26" s="195" t="s">
        <v>164</v>
      </c>
      <c r="C26" s="201">
        <v>69.8</v>
      </c>
      <c r="D26" s="202">
        <f>30+20+19.8</f>
        <v>69.8</v>
      </c>
      <c r="E26" s="203">
        <f t="shared" si="0"/>
        <v>0</v>
      </c>
      <c r="F26" s="202">
        <f t="shared" si="1"/>
        <v>69.8</v>
      </c>
    </row>
    <row r="27" spans="1:6" ht="12">
      <c r="A27" s="191"/>
      <c r="B27" s="195" t="s">
        <v>165</v>
      </c>
      <c r="C27" s="209">
        <v>25.6</v>
      </c>
      <c r="D27" s="202"/>
      <c r="E27" s="203">
        <f t="shared" si="0"/>
        <v>25.6</v>
      </c>
      <c r="F27" s="202">
        <f t="shared" si="1"/>
        <v>0</v>
      </c>
    </row>
    <row r="28" spans="1:6" ht="12">
      <c r="A28" s="191"/>
      <c r="B28" s="195" t="s">
        <v>166</v>
      </c>
      <c r="C28" s="204">
        <v>0.1</v>
      </c>
      <c r="D28" s="202"/>
      <c r="E28" s="203">
        <f t="shared" si="0"/>
        <v>0.1</v>
      </c>
      <c r="F28" s="202">
        <f t="shared" si="1"/>
        <v>0</v>
      </c>
    </row>
    <row r="29" spans="1:6" ht="12">
      <c r="A29" s="191"/>
      <c r="B29" s="195" t="s">
        <v>167</v>
      </c>
      <c r="C29" s="204">
        <v>0</v>
      </c>
      <c r="D29" s="202"/>
      <c r="E29" s="203">
        <f t="shared" si="0"/>
        <v>0</v>
      </c>
      <c r="F29" s="202">
        <f t="shared" si="1"/>
        <v>0</v>
      </c>
    </row>
    <row r="30" spans="1:6" ht="12">
      <c r="A30" s="191"/>
      <c r="B30" s="195" t="s">
        <v>168</v>
      </c>
      <c r="C30" s="204">
        <v>81.1</v>
      </c>
      <c r="D30" s="202"/>
      <c r="E30" s="203">
        <f t="shared" si="0"/>
        <v>81.1</v>
      </c>
      <c r="F30" s="202">
        <f t="shared" si="1"/>
        <v>0</v>
      </c>
    </row>
    <row r="31" spans="1:6" ht="12">
      <c r="A31" s="191"/>
      <c r="B31" s="195" t="s">
        <v>96</v>
      </c>
      <c r="C31" s="204">
        <v>0.5</v>
      </c>
      <c r="D31" s="202"/>
      <c r="E31" s="203">
        <f t="shared" si="0"/>
        <v>0.5</v>
      </c>
      <c r="F31" s="202">
        <f t="shared" si="1"/>
        <v>0</v>
      </c>
    </row>
    <row r="32" spans="1:6" ht="12">
      <c r="A32" s="191"/>
      <c r="B32" s="195" t="s">
        <v>169</v>
      </c>
      <c r="C32" s="204">
        <v>0.1</v>
      </c>
      <c r="D32" s="202"/>
      <c r="E32" s="203">
        <f t="shared" si="0"/>
        <v>0.1</v>
      </c>
      <c r="F32" s="202">
        <f t="shared" si="1"/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170</v>
      </c>
      <c r="C37" s="201">
        <v>0.1</v>
      </c>
      <c r="D37" s="202"/>
      <c r="E37" s="203"/>
      <c r="F37" s="202">
        <f aca="true" t="shared" si="2" ref="F37:F48">D37</f>
        <v>0</v>
      </c>
    </row>
    <row r="38" spans="1:6" ht="12">
      <c r="A38" s="191"/>
      <c r="B38" s="195" t="s">
        <v>171</v>
      </c>
      <c r="C38" s="202">
        <v>0.1</v>
      </c>
      <c r="D38" s="202"/>
      <c r="E38" s="203"/>
      <c r="F38" s="202">
        <f t="shared" si="2"/>
        <v>0</v>
      </c>
    </row>
    <row r="39" spans="1:6" ht="12">
      <c r="A39" s="191"/>
      <c r="B39" s="195" t="s">
        <v>172</v>
      </c>
      <c r="C39" s="202">
        <v>0.1</v>
      </c>
      <c r="D39" s="202"/>
      <c r="E39" s="203"/>
      <c r="F39" s="202">
        <f t="shared" si="2"/>
        <v>0</v>
      </c>
    </row>
    <row r="40" spans="1:6" ht="12">
      <c r="A40" s="191"/>
      <c r="B40" s="195" t="s">
        <v>173</v>
      </c>
      <c r="C40" s="202">
        <v>1.2</v>
      </c>
      <c r="D40" s="202"/>
      <c r="E40" s="203"/>
      <c r="F40" s="202">
        <f t="shared" si="2"/>
        <v>0</v>
      </c>
    </row>
    <row r="41" spans="1:6" ht="12">
      <c r="A41" s="205"/>
      <c r="B41" s="195" t="s">
        <v>174</v>
      </c>
      <c r="C41" s="202">
        <v>0</v>
      </c>
      <c r="D41" s="208"/>
      <c r="E41" s="210"/>
      <c r="F41" s="202">
        <f t="shared" si="2"/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175</v>
      </c>
      <c r="C43" s="195">
        <v>0</v>
      </c>
      <c r="D43" s="195"/>
      <c r="E43" s="203">
        <f aca="true" t="shared" si="3" ref="E43:E48">C43-D43</f>
        <v>0</v>
      </c>
      <c r="F43" s="202">
        <f t="shared" si="2"/>
        <v>0</v>
      </c>
    </row>
    <row r="44" spans="2:6" ht="12">
      <c r="B44" s="195" t="s">
        <v>176</v>
      </c>
      <c r="C44" s="195">
        <v>0</v>
      </c>
      <c r="D44" s="195"/>
      <c r="E44" s="203">
        <f t="shared" si="3"/>
        <v>0</v>
      </c>
      <c r="F44" s="202">
        <f t="shared" si="2"/>
        <v>0</v>
      </c>
    </row>
    <row r="45" spans="2:6" ht="12">
      <c r="B45" s="195" t="s">
        <v>177</v>
      </c>
      <c r="C45" s="195">
        <v>5.6</v>
      </c>
      <c r="D45" s="195"/>
      <c r="E45" s="203">
        <f t="shared" si="3"/>
        <v>5.6</v>
      </c>
      <c r="F45" s="202">
        <f t="shared" si="2"/>
        <v>0</v>
      </c>
    </row>
    <row r="46" spans="2:6" ht="12">
      <c r="B46" s="195" t="s">
        <v>178</v>
      </c>
      <c r="C46" s="195">
        <v>0</v>
      </c>
      <c r="D46" s="195"/>
      <c r="E46" s="203">
        <f t="shared" si="3"/>
        <v>0</v>
      </c>
      <c r="F46" s="202">
        <f t="shared" si="2"/>
        <v>0</v>
      </c>
    </row>
    <row r="47" spans="2:6" ht="12">
      <c r="B47" s="195" t="s">
        <v>179</v>
      </c>
      <c r="C47" s="195">
        <v>0</v>
      </c>
      <c r="D47" s="195"/>
      <c r="E47" s="203">
        <f t="shared" si="3"/>
        <v>0</v>
      </c>
      <c r="F47" s="202">
        <f t="shared" si="2"/>
        <v>0</v>
      </c>
    </row>
    <row r="48" spans="2:6" ht="12">
      <c r="B48" s="195" t="s">
        <v>180</v>
      </c>
      <c r="C48" s="195">
        <v>0</v>
      </c>
      <c r="D48" s="195"/>
      <c r="E48" s="203">
        <f t="shared" si="3"/>
        <v>0</v>
      </c>
      <c r="F48" s="202">
        <f t="shared" si="2"/>
        <v>0</v>
      </c>
    </row>
    <row r="49" spans="2:8" ht="12.75" thickBot="1">
      <c r="B49" s="212" t="s">
        <v>33</v>
      </c>
      <c r="C49" s="211">
        <f>SUM(C7:C48)+110.03</f>
        <v>754.4300000000002</v>
      </c>
      <c r="D49" s="211">
        <f>SUM(D7:D48)</f>
        <v>231.59999999999997</v>
      </c>
      <c r="E49" s="211">
        <f>SUM(E7:E48)+110.03</f>
        <v>521.33</v>
      </c>
      <c r="F49" s="213"/>
      <c r="H49" s="214" t="s">
        <v>185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43390</v>
      </c>
      <c r="I6" s="22">
        <v>43397</v>
      </c>
      <c r="J6" s="22">
        <v>43404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15.4</v>
      </c>
      <c r="D18" s="41">
        <v>1.4000000000000004</v>
      </c>
      <c r="E18" s="42">
        <v>5.3898</v>
      </c>
      <c r="F18" s="41">
        <v>34.9987012987013</v>
      </c>
      <c r="G18" s="42">
        <v>10.010200000000001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137</v>
      </c>
      <c r="P18" s="41"/>
      <c r="Q18" s="41"/>
    </row>
    <row r="19" spans="2:17" ht="10.5" customHeight="1">
      <c r="B19" s="39" t="s">
        <v>126</v>
      </c>
      <c r="C19" s="40">
        <v>8.889</v>
      </c>
      <c r="D19" s="41">
        <v>0.8889999999999993</v>
      </c>
      <c r="E19" s="42">
        <v>0.08</v>
      </c>
      <c r="F19" s="41">
        <v>0.8999887501406234</v>
      </c>
      <c r="G19" s="42">
        <v>8.809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6.4030000000000005</v>
      </c>
      <c r="D20" s="41">
        <v>0.40300000000000047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1.1327</v>
      </c>
      <c r="F22" s="41">
        <v>56.635000000000005</v>
      </c>
      <c r="G22" s="42">
        <v>0.8673</v>
      </c>
      <c r="H22" s="41">
        <v>0.0025999999999999357</v>
      </c>
      <c r="I22" s="41">
        <v>0.06279999999999997</v>
      </c>
      <c r="J22" s="41">
        <v>0.027700000000000058</v>
      </c>
      <c r="K22" s="42">
        <v>0.018399999999999972</v>
      </c>
      <c r="L22" s="41">
        <v>0.9199999999999986</v>
      </c>
      <c r="M22" s="43">
        <v>0.027874999999999983</v>
      </c>
      <c r="N22" s="41">
        <v>1.3937499999999992</v>
      </c>
      <c r="O22" s="19">
        <v>29.1139013452915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9</v>
      </c>
      <c r="D25" s="41">
        <v>0</v>
      </c>
      <c r="E25" s="42">
        <v>0.5971</v>
      </c>
      <c r="F25" s="41">
        <v>6.634444444444444</v>
      </c>
      <c r="G25" s="42">
        <v>8.4029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132.3047</v>
      </c>
      <c r="F27" s="41">
        <v>15.22493670886076</v>
      </c>
      <c r="G27" s="42">
        <v>736.6953</v>
      </c>
      <c r="H27" s="41">
        <v>0.35609999999999786</v>
      </c>
      <c r="I27" s="41">
        <v>0.17000000000001592</v>
      </c>
      <c r="J27" s="41">
        <v>0.23339999999998895</v>
      </c>
      <c r="K27" s="42">
        <v>0.20519999999999072</v>
      </c>
      <c r="L27" s="41">
        <v>0.023613348676638748</v>
      </c>
      <c r="M27" s="43">
        <v>0.24117499999999836</v>
      </c>
      <c r="N27" s="41">
        <v>0.027753164556961835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8.8</v>
      </c>
      <c r="D29" s="47">
        <v>0</v>
      </c>
      <c r="E29" s="42">
        <v>0</v>
      </c>
      <c r="F29" s="41">
        <v>0</v>
      </c>
      <c r="G29" s="42">
        <v>8.8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2018-11-07T17:12:35Z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-1908735896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7th November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